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7080" windowHeight="2475" firstSheet="4" activeTab="4"/>
  </bookViews>
  <sheets>
    <sheet name="vysledky - vert.skok" sheetId="1" r:id="rId1"/>
    <sheet name="vysledky skoky" sheetId="2" r:id="rId2"/>
    <sheet name="výsledky behy" sheetId="3" r:id="rId3"/>
    <sheet name="startovní listina" sheetId="4" r:id="rId4"/>
    <sheet name="junioři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<sst xmlns="http://schemas.openxmlformats.org/spreadsheetml/2006/main" count="3396" uniqueCount="1276">
  <si>
    <t>Datum :</t>
  </si>
  <si>
    <t>St.č.</t>
  </si>
  <si>
    <t>Jméno</t>
  </si>
  <si>
    <t>Roč.</t>
  </si>
  <si>
    <t>Oddíl</t>
  </si>
  <si>
    <t>Český atletický svaz</t>
  </si>
  <si>
    <t>Start.číslo</t>
  </si>
  <si>
    <t>Příjmení a jméno</t>
  </si>
  <si>
    <t>Rok nar.</t>
  </si>
  <si>
    <t>oddílová příslušnost</t>
  </si>
  <si>
    <t>Čas</t>
  </si>
  <si>
    <t>Název závodů :</t>
  </si>
  <si>
    <t xml:space="preserve">Místo : </t>
  </si>
  <si>
    <t xml:space="preserve"> Pořadatel : </t>
  </si>
  <si>
    <t xml:space="preserve">Kategorie : </t>
  </si>
  <si>
    <t>ženy</t>
  </si>
  <si>
    <t>dálka</t>
  </si>
  <si>
    <t>výška</t>
  </si>
  <si>
    <t>Start.čís</t>
  </si>
  <si>
    <t>Start.č.</t>
  </si>
  <si>
    <t>Doubková Barbora</t>
  </si>
  <si>
    <t>Marbachová Adéla</t>
  </si>
  <si>
    <t>Šafránková Tereza</t>
  </si>
  <si>
    <t>MS</t>
  </si>
  <si>
    <t>Nováková Kateřina</t>
  </si>
  <si>
    <t>Víšková Veronika</t>
  </si>
  <si>
    <t>Ševčíková Kateřina</t>
  </si>
  <si>
    <t>Mašková Eva</t>
  </si>
  <si>
    <t>Johnová Ivana</t>
  </si>
  <si>
    <t>Müllerová Lucie</t>
  </si>
  <si>
    <t>Dvořáková Jana</t>
  </si>
  <si>
    <t>Doležalová Markéta</t>
  </si>
  <si>
    <t>Plesarová Veronika</t>
  </si>
  <si>
    <t>Smržová Jitka</t>
  </si>
  <si>
    <t>Lantová Lenka</t>
  </si>
  <si>
    <t>Zkratka</t>
  </si>
  <si>
    <t>Frolková Andrea</t>
  </si>
  <si>
    <t>Eidrnová Drahomíra</t>
  </si>
  <si>
    <t xml:space="preserve"> AC Slovan LIBEREC</t>
  </si>
  <si>
    <t xml:space="preserve"> AFK SKP PARDUBICE</t>
  </si>
  <si>
    <t xml:space="preserve"> AC ČÁSLAV</t>
  </si>
  <si>
    <t xml:space="preserve"> AC TURNOV</t>
  </si>
  <si>
    <t>100 m finále</t>
  </si>
  <si>
    <t>finále A</t>
  </si>
  <si>
    <t>finále B</t>
  </si>
  <si>
    <t>finále C</t>
  </si>
  <si>
    <t>100 m rozběhy</t>
  </si>
  <si>
    <t>1.rozběh</t>
  </si>
  <si>
    <t>2.rozběh</t>
  </si>
  <si>
    <t>400 m</t>
  </si>
  <si>
    <t>400 m překážek</t>
  </si>
  <si>
    <t>200 m</t>
  </si>
  <si>
    <t>4x100 m</t>
  </si>
  <si>
    <t>4x400 m</t>
  </si>
  <si>
    <t>800 m</t>
  </si>
  <si>
    <t>1500 m</t>
  </si>
  <si>
    <t>5000 m</t>
  </si>
  <si>
    <t>tyč</t>
  </si>
  <si>
    <t>trojskok</t>
  </si>
  <si>
    <t xml:space="preserve"> </t>
  </si>
  <si>
    <t>Fojtová Gabriela</t>
  </si>
  <si>
    <t>NP</t>
  </si>
  <si>
    <t>disk</t>
  </si>
  <si>
    <t>AC TURNOV</t>
  </si>
  <si>
    <t xml:space="preserve"> AC ČESKÁ LÍPA </t>
  </si>
  <si>
    <t>Grulichová Gabriela</t>
  </si>
  <si>
    <t>Kalvasová Jana</t>
  </si>
  <si>
    <t>Loubková Kateřina</t>
  </si>
  <si>
    <t>Mayová Jana</t>
  </si>
  <si>
    <t>Michaličková Štěpána</t>
  </si>
  <si>
    <t>Slaměná Ivana</t>
  </si>
  <si>
    <t>Svitáková Alena</t>
  </si>
  <si>
    <t>Válková Natálie</t>
  </si>
  <si>
    <t>Vaníčková Eliška</t>
  </si>
  <si>
    <t>Vaníčková Lucie</t>
  </si>
  <si>
    <t>Láfová Michala</t>
  </si>
  <si>
    <t>Pflegerová Lucie</t>
  </si>
  <si>
    <t>Chanenková Monika</t>
  </si>
  <si>
    <t>Závůrková Barbora</t>
  </si>
  <si>
    <t>Svitáková Veronika</t>
  </si>
  <si>
    <t>Loubková Ivana</t>
  </si>
  <si>
    <t xml:space="preserve"> AFK CHRUDIM</t>
  </si>
  <si>
    <t>Dubská Tereza</t>
  </si>
  <si>
    <t>Netymachová Nikola</t>
  </si>
  <si>
    <t>Pluhařová Monika</t>
  </si>
  <si>
    <t>Říhová Markéta</t>
  </si>
  <si>
    <t>Říhová Jitka</t>
  </si>
  <si>
    <t>Veselá Petra</t>
  </si>
  <si>
    <t>Hájková Veronika</t>
  </si>
  <si>
    <t>Moravcová Iva</t>
  </si>
  <si>
    <t>Lovrantová Katarína</t>
  </si>
  <si>
    <t>Vlachová Šárka</t>
  </si>
  <si>
    <t>Stehlíková Martina</t>
  </si>
  <si>
    <t>Loudová Pavla</t>
  </si>
  <si>
    <t>Servinská Daniela</t>
  </si>
  <si>
    <t>Drahoňovská Petra</t>
  </si>
  <si>
    <t>Vybíralová Petra</t>
  </si>
  <si>
    <t>Kuncová Barbora</t>
  </si>
  <si>
    <t>Benešová Zuzana</t>
  </si>
  <si>
    <t>Pajerová Eva</t>
  </si>
  <si>
    <t>Pátková Iva</t>
  </si>
  <si>
    <t>Schubertová Dominika</t>
  </si>
  <si>
    <t>Schubertová Markéta</t>
  </si>
  <si>
    <t>Křížová Lucie</t>
  </si>
  <si>
    <t>Chvojková Hana</t>
  </si>
  <si>
    <t>Body</t>
  </si>
  <si>
    <t>Sokol  KOLÍN</t>
  </si>
  <si>
    <t>SK NOVÉ MĚSTO nad Metují</t>
  </si>
  <si>
    <t>AFK SKP  PARDUBICE</t>
  </si>
  <si>
    <t>AC Slovan  LIBEREC</t>
  </si>
  <si>
    <t>AC ČESKÁ LÍPA</t>
  </si>
  <si>
    <t>AC  ČÁSLAV</t>
  </si>
  <si>
    <t>AFK CHRUDIM</t>
  </si>
  <si>
    <t>Šťastná Lenka</t>
  </si>
  <si>
    <t>NF</t>
  </si>
  <si>
    <t xml:space="preserve">                 Řídící soutěže : Karel Šebelka</t>
  </si>
  <si>
    <t>Čáslav - stadion Vodranty</t>
  </si>
  <si>
    <t>1.liga ženy - skupina B - 5.kolo</t>
  </si>
  <si>
    <t>Kopicová Michalea</t>
  </si>
  <si>
    <t>Sedlaříková Martina</t>
  </si>
  <si>
    <t>Malá Jana</t>
  </si>
  <si>
    <t>Mikulová Miroslava</t>
  </si>
  <si>
    <t>w = -0,8</t>
  </si>
  <si>
    <t>w = -1,0</t>
  </si>
  <si>
    <t>8</t>
  </si>
  <si>
    <t>7</t>
  </si>
  <si>
    <t>6</t>
  </si>
  <si>
    <t>5</t>
  </si>
  <si>
    <t>1</t>
  </si>
  <si>
    <t>2</t>
  </si>
  <si>
    <t>9</t>
  </si>
  <si>
    <t>4</t>
  </si>
  <si>
    <t>3</t>
  </si>
  <si>
    <t>25:39,04</t>
  </si>
  <si>
    <t>w = -1,3</t>
  </si>
  <si>
    <t>w = +0,3</t>
  </si>
  <si>
    <t>w = -0,7</t>
  </si>
  <si>
    <t>čas neměřen</t>
  </si>
  <si>
    <t>DNF</t>
  </si>
  <si>
    <t>w = - 0,8</t>
  </si>
  <si>
    <t>w = -0,2</t>
  </si>
  <si>
    <t>w = +0,4</t>
  </si>
  <si>
    <t>w = -0,6</t>
  </si>
  <si>
    <t>výkon</t>
  </si>
  <si>
    <t>body</t>
  </si>
  <si>
    <t>oštěp</t>
  </si>
  <si>
    <t>kladivo</t>
  </si>
  <si>
    <t>koule</t>
  </si>
  <si>
    <t>Celková tabulka 5.kola  :</t>
  </si>
  <si>
    <t>Celková tabulka po 5.kolech  :</t>
  </si>
  <si>
    <t>Ředitel závodu : Petr Hrubý</t>
  </si>
  <si>
    <t>Hlavní rozhodčí : Jarmila Kratochvilová</t>
  </si>
  <si>
    <t xml:space="preserve">Vopičková </t>
  </si>
  <si>
    <t xml:space="preserve">AC Česká Lípa </t>
  </si>
  <si>
    <t>MISTROVSTVÍ ČR DRUŽSTEV JUNIORŮ A JUNIOREK</t>
  </si>
  <si>
    <t>Česká Lípa – městský stadion U Ploučnice</t>
  </si>
  <si>
    <t>Roman Málek</t>
  </si>
  <si>
    <t>Stanislav Rotta</t>
  </si>
  <si>
    <t>ASK Slavia Praha   </t>
  </si>
  <si>
    <t>SLAPR</t>
  </si>
  <si>
    <t>AK Most  </t>
  </si>
  <si>
    <t>AKMOS</t>
  </si>
  <si>
    <t>SK Spartak Praha 4 </t>
  </si>
  <si>
    <t>SPPR4 </t>
  </si>
  <si>
    <t xml:space="preserve"> JABPJ</t>
  </si>
  <si>
    <t>AC Pardubice </t>
  </si>
  <si>
    <t xml:space="preserve"> ACPAR</t>
  </si>
  <si>
    <t>TJ Slavoj Stará Boleslav</t>
  </si>
  <si>
    <t>STBOL</t>
  </si>
  <si>
    <t>AK SSK Vítkovice </t>
  </si>
  <si>
    <t>VITKO</t>
  </si>
  <si>
    <t>ACP Junior Brno  </t>
  </si>
  <si>
    <t>ACJBR</t>
  </si>
  <si>
    <t>AK Zlín</t>
  </si>
  <si>
    <t>AKZLI</t>
  </si>
  <si>
    <t>SK ZŠ Jablonné v Podj.</t>
  </si>
  <si>
    <t>Horáková Tereza</t>
  </si>
  <si>
    <t>Susková Jana</t>
  </si>
  <si>
    <t>Trejbalová Kristýna</t>
  </si>
  <si>
    <t>Kieslingová Jana</t>
  </si>
  <si>
    <t>Skočíková Nikol</t>
  </si>
  <si>
    <t xml:space="preserve">Beňová Marcela </t>
  </si>
  <si>
    <t>Šelemanová Jana</t>
  </si>
  <si>
    <t>Machačková Barbora</t>
  </si>
  <si>
    <t>Hájková Radana</t>
  </si>
  <si>
    <t>Brožová Markéta</t>
  </si>
  <si>
    <t>Došková Lenka</t>
  </si>
  <si>
    <t>Měchurová Tereza</t>
  </si>
  <si>
    <t>Konigová Lucie</t>
  </si>
  <si>
    <t>Rousková Zuzana</t>
  </si>
  <si>
    <t>Doškářová Sofie</t>
  </si>
  <si>
    <t>Boháčová Martina</t>
  </si>
  <si>
    <t>Baňacká Ivana</t>
  </si>
  <si>
    <t>Bolfová Kaetřina</t>
  </si>
  <si>
    <t>Barešová Markéta</t>
  </si>
  <si>
    <t>Fidranská Veronika</t>
  </si>
  <si>
    <t>Fuslová Kateřina</t>
  </si>
  <si>
    <t>Gottwaldová Iveta</t>
  </si>
  <si>
    <t>Holubová Lenka</t>
  </si>
  <si>
    <t>Kavínová Hana</t>
  </si>
  <si>
    <t>Klierová Nikol</t>
  </si>
  <si>
    <t>Kváčová Martina</t>
  </si>
  <si>
    <t>Kycltová Kateřina</t>
  </si>
  <si>
    <t>Lamasová Anna</t>
  </si>
  <si>
    <t>Lžičařová Dana</t>
  </si>
  <si>
    <t>Mojdlová Lucie</t>
  </si>
  <si>
    <t>Prášilová Natálie</t>
  </si>
  <si>
    <t>Škaloudová Eliška</t>
  </si>
  <si>
    <t>Škarnitzlová Jitka</t>
  </si>
  <si>
    <t>Šmídová Kristýna</t>
  </si>
  <si>
    <t>Špaková Martina</t>
  </si>
  <si>
    <t>Tihonová Lucie</t>
  </si>
  <si>
    <t>Vaňková Jitka</t>
  </si>
  <si>
    <t>Weissová Veronika</t>
  </si>
  <si>
    <t>Hejretová Radka</t>
  </si>
  <si>
    <t>Dostálová Martina</t>
  </si>
  <si>
    <t>Krejčová Olga</t>
  </si>
  <si>
    <t>Milotínská Kateřina</t>
  </si>
  <si>
    <t>Nodžáková Kateřina</t>
  </si>
  <si>
    <t>Paterová Jana</t>
  </si>
  <si>
    <t>Pavlová Alena</t>
  </si>
  <si>
    <t>Staňková Ivana</t>
  </si>
  <si>
    <t>Gutwirthová Lucie</t>
  </si>
  <si>
    <t>Kočkovská Michaela</t>
  </si>
  <si>
    <t>Pecková Květa</t>
  </si>
  <si>
    <t>Procházková Lenka</t>
  </si>
  <si>
    <t>Dlouhá Lenka</t>
  </si>
  <si>
    <t>Fejfárková Eva</t>
  </si>
  <si>
    <t>Nižníková Klára</t>
  </si>
  <si>
    <t>Vávrů Ivana</t>
  </si>
  <si>
    <t>Nájemníková Lucie</t>
  </si>
  <si>
    <t>Dostálová Tereza</t>
  </si>
  <si>
    <t>Stanisavljevičová Marika</t>
  </si>
  <si>
    <t>Pátková Andrea</t>
  </si>
  <si>
    <t>Rychlovská Jana</t>
  </si>
  <si>
    <t>Bartoničková Jitka</t>
  </si>
  <si>
    <t>Blovská Petra</t>
  </si>
  <si>
    <t>Čechová Markéta</t>
  </si>
  <si>
    <t>Čapková Tereza</t>
  </si>
  <si>
    <t>Dundáčková Petra</t>
  </si>
  <si>
    <t>Foltýnová Jana</t>
  </si>
  <si>
    <t>Haluzová Eva</t>
  </si>
  <si>
    <t>Hájková Kateřina</t>
  </si>
  <si>
    <t>Hirschová Aneta</t>
  </si>
  <si>
    <t>Horníčková Zuzana</t>
  </si>
  <si>
    <t>Chmelíková Kristýna</t>
  </si>
  <si>
    <t>030688</t>
  </si>
  <si>
    <t>020486</t>
  </si>
  <si>
    <t>080686</t>
  </si>
  <si>
    <t>Jeřábková Eva</t>
  </si>
  <si>
    <t>061185</t>
  </si>
  <si>
    <t>Litošová Daniela</t>
  </si>
  <si>
    <t>220888</t>
  </si>
  <si>
    <t>Novotná Kateřina</t>
  </si>
  <si>
    <t>110687</t>
  </si>
  <si>
    <t>Melicherová Barbora</t>
  </si>
  <si>
    <t>130985</t>
  </si>
  <si>
    <t>Hvízdalová Tina</t>
  </si>
  <si>
    <t>88</t>
  </si>
  <si>
    <t>Šlapáková Eva</t>
  </si>
  <si>
    <t>021086</t>
  </si>
  <si>
    <t>Kučerová Andrea</t>
  </si>
  <si>
    <t>210986</t>
  </si>
  <si>
    <t>Milošová Lenka</t>
  </si>
  <si>
    <t>050685</t>
  </si>
  <si>
    <t>Helešicová Petra</t>
  </si>
  <si>
    <t>060288</t>
  </si>
  <si>
    <t>Prášková Barbora</t>
  </si>
  <si>
    <t>85</t>
  </si>
  <si>
    <t>Moudrá Jitka</t>
  </si>
  <si>
    <t>150885</t>
  </si>
  <si>
    <t>Walachová Petra</t>
  </si>
  <si>
    <t>060985</t>
  </si>
  <si>
    <t>Šustalová Kateřina</t>
  </si>
  <si>
    <t>170686</t>
  </si>
  <si>
    <t>Šrámková Veronika</t>
  </si>
  <si>
    <t>161286</t>
  </si>
  <si>
    <t>Jakešová Zoja</t>
  </si>
  <si>
    <t>230585</t>
  </si>
  <si>
    <t>Petrásková Lucie</t>
  </si>
  <si>
    <t>070386</t>
  </si>
  <si>
    <t>Mahdalová Michaela</t>
  </si>
  <si>
    <t>060286</t>
  </si>
  <si>
    <t>Kultová Eliška</t>
  </si>
  <si>
    <t>190585</t>
  </si>
  <si>
    <t>Zedníková Věra</t>
  </si>
  <si>
    <t>87</t>
  </si>
  <si>
    <t>021285</t>
  </si>
  <si>
    <t>Konvalinková Kateřina</t>
  </si>
  <si>
    <t>140586</t>
  </si>
  <si>
    <t>Hálová Martina</t>
  </si>
  <si>
    <t>Zeťková Lenka</t>
  </si>
  <si>
    <t>Medková Anna</t>
  </si>
  <si>
    <t>090988</t>
  </si>
  <si>
    <t>Ludányiová Petra</t>
  </si>
  <si>
    <t>250286</t>
  </si>
  <si>
    <t>AC Pardubice</t>
  </si>
  <si>
    <t>Hírešová Michaela</t>
  </si>
  <si>
    <t>030487</t>
  </si>
  <si>
    <t>Polívková Jana</t>
  </si>
  <si>
    <t>Konečná Barbora</t>
  </si>
  <si>
    <t>Kozmíková Eva</t>
  </si>
  <si>
    <t>200888</t>
  </si>
  <si>
    <t>Svobodová Kateřina</t>
  </si>
  <si>
    <t>040990</t>
  </si>
  <si>
    <t>Táborská Monika</t>
  </si>
  <si>
    <t>310388</t>
  </si>
  <si>
    <t>Čechová Kateřina</t>
  </si>
  <si>
    <t>210388</t>
  </si>
  <si>
    <t>Hronková Ilona</t>
  </si>
  <si>
    <t>050986</t>
  </si>
  <si>
    <t>Lysová Michaela</t>
  </si>
  <si>
    <t>170586</t>
  </si>
  <si>
    <t>220285</t>
  </si>
  <si>
    <t>170985</t>
  </si>
  <si>
    <t>Sýkorová Andrea</t>
  </si>
  <si>
    <t>210988</t>
  </si>
  <si>
    <t>Vedralová Iva</t>
  </si>
  <si>
    <t>230486</t>
  </si>
  <si>
    <t>Volfová Kristina</t>
  </si>
  <si>
    <t>160588</t>
  </si>
  <si>
    <t>Zdeňková Petra</t>
  </si>
  <si>
    <t>060688</t>
  </si>
  <si>
    <t>230686</t>
  </si>
  <si>
    <t>Proroková Gabriela</t>
  </si>
  <si>
    <t>180686</t>
  </si>
  <si>
    <t>Minářová Barbora</t>
  </si>
  <si>
    <t>011085</t>
  </si>
  <si>
    <t>Olivová Jana</t>
  </si>
  <si>
    <t>180887</t>
  </si>
  <si>
    <t>Pechová Iva</t>
  </si>
  <si>
    <t>250186</t>
  </si>
  <si>
    <t>121085</t>
  </si>
  <si>
    <t>Nedomová Lucie</t>
  </si>
  <si>
    <t>080885</t>
  </si>
  <si>
    <t>Chovancová Jaroslava</t>
  </si>
  <si>
    <t>170486</t>
  </si>
  <si>
    <t>Masná Lenka</t>
  </si>
  <si>
    <t>220485</t>
  </si>
  <si>
    <t>Zachariášová Alice</t>
  </si>
  <si>
    <t>300487</t>
  </si>
  <si>
    <t>180587</t>
  </si>
  <si>
    <t>Pupíková Lucie</t>
  </si>
  <si>
    <t>110388</t>
  </si>
  <si>
    <t>Pechová Hana</t>
  </si>
  <si>
    <t>160487</t>
  </si>
  <si>
    <t>Ledvinová Lenka</t>
  </si>
  <si>
    <t>110885</t>
  </si>
  <si>
    <t>Sedláčková Alice</t>
  </si>
  <si>
    <t>260786</t>
  </si>
  <si>
    <t>Gorolová Lucie</t>
  </si>
  <si>
    <t>Vaidová Eva</t>
  </si>
  <si>
    <t>120385</t>
  </si>
  <si>
    <t>Kaprálková Barbora</t>
  </si>
  <si>
    <t>131086</t>
  </si>
  <si>
    <t>Margócziová Michaela</t>
  </si>
  <si>
    <t>300386</t>
  </si>
  <si>
    <t>Šenková Petra</t>
  </si>
  <si>
    <t>200585</t>
  </si>
  <si>
    <t>Skybová Lucie</t>
  </si>
  <si>
    <t>020687</t>
  </si>
  <si>
    <t>Burkotová Martina</t>
  </si>
  <si>
    <t>211086</t>
  </si>
  <si>
    <t>Dolkošová Vendula</t>
  </si>
  <si>
    <t>290487</t>
  </si>
  <si>
    <t>Dostalíková Martina</t>
  </si>
  <si>
    <t>081286</t>
  </si>
  <si>
    <t>Dudková Lenka</t>
  </si>
  <si>
    <t>030786</t>
  </si>
  <si>
    <t>Gřondělová Zuzana</t>
  </si>
  <si>
    <t>170186</t>
  </si>
  <si>
    <t>Hofierková Jana</t>
  </si>
  <si>
    <t>080985</t>
  </si>
  <si>
    <t>Kalašová Andrea</t>
  </si>
  <si>
    <t>171085</t>
  </si>
  <si>
    <t>Krajíčková Petra</t>
  </si>
  <si>
    <t>191286</t>
  </si>
  <si>
    <t>Králová Zuzana</t>
  </si>
  <si>
    <t>040985</t>
  </si>
  <si>
    <t>Kubíková Lucie</t>
  </si>
  <si>
    <t>250986</t>
  </si>
  <si>
    <t>Kurcová Barbora</t>
  </si>
  <si>
    <t>110286</t>
  </si>
  <si>
    <t>Málková Veronika</t>
  </si>
  <si>
    <t>031086</t>
  </si>
  <si>
    <t xml:space="preserve">Mižďochová Lucie </t>
  </si>
  <si>
    <t>240985</t>
  </si>
  <si>
    <t>210285</t>
  </si>
  <si>
    <t>Ohnheiserová Lucie</t>
  </si>
  <si>
    <t>200586</t>
  </si>
  <si>
    <t>Pavlíčková Hana</t>
  </si>
  <si>
    <t>161188</t>
  </si>
  <si>
    <t>Rinková Michaela</t>
  </si>
  <si>
    <t>190586</t>
  </si>
  <si>
    <t>Přehnalová Radka</t>
  </si>
  <si>
    <t>Rozsypalová Zuzana</t>
  </si>
  <si>
    <t>141088</t>
  </si>
  <si>
    <t>Slaninová Lucie</t>
  </si>
  <si>
    <t>291187</t>
  </si>
  <si>
    <t>Součková Markéta</t>
  </si>
  <si>
    <t>130186</t>
  </si>
  <si>
    <t>Ščerbová Denisa</t>
  </si>
  <si>
    <t>210886</t>
  </si>
  <si>
    <t>Šigutová Kateřina</t>
  </si>
  <si>
    <t>061187</t>
  </si>
  <si>
    <t>Tománková Lucie</t>
  </si>
  <si>
    <t>171186</t>
  </si>
  <si>
    <t>Kunčická Jana</t>
  </si>
  <si>
    <t>040188</t>
  </si>
  <si>
    <t>Teichertová Adéla</t>
  </si>
  <si>
    <t>040988</t>
  </si>
  <si>
    <t>Ulrichová Kateřina</t>
  </si>
  <si>
    <t>Šebková Klára</t>
  </si>
  <si>
    <t>Kropáčová Eliška</t>
  </si>
  <si>
    <t>Eischmannová Gabriela</t>
  </si>
  <si>
    <t>86</t>
  </si>
  <si>
    <t>Gojišová Radana</t>
  </si>
  <si>
    <t>250886</t>
  </si>
  <si>
    <t>140587</t>
  </si>
  <si>
    <t>Ratmanová Veronika</t>
  </si>
  <si>
    <t>Pecnová Aneta</t>
  </si>
  <si>
    <t>Kotíková Sylva</t>
  </si>
  <si>
    <t>060686</t>
  </si>
  <si>
    <t>Juříčková Jana</t>
  </si>
  <si>
    <t>051188</t>
  </si>
  <si>
    <t>Grúňová Anna</t>
  </si>
  <si>
    <t>150387</t>
  </si>
  <si>
    <t>Kubeová Jana</t>
  </si>
  <si>
    <t>Kopecká Nela</t>
  </si>
  <si>
    <t>Bartošová Alžběta</t>
  </si>
  <si>
    <t>Cílková Kristýna</t>
  </si>
  <si>
    <t>270588</t>
  </si>
  <si>
    <t>Dolejšová Zuzana</t>
  </si>
  <si>
    <t>021185</t>
  </si>
  <si>
    <t>Nováková Jana</t>
  </si>
  <si>
    <t>170487</t>
  </si>
  <si>
    <t>2850788</t>
  </si>
  <si>
    <t>291188</t>
  </si>
  <si>
    <t>190285</t>
  </si>
  <si>
    <t>241285</t>
  </si>
  <si>
    <t>060385</t>
  </si>
  <si>
    <t>Šolcová Lenka</t>
  </si>
  <si>
    <t>090286</t>
  </si>
  <si>
    <t>080788</t>
  </si>
  <si>
    <t>Vavřinová Tereza</t>
  </si>
  <si>
    <t>160587</t>
  </si>
  <si>
    <t>Žáčková Klára</t>
  </si>
  <si>
    <t>280588</t>
  </si>
  <si>
    <t>060387</t>
  </si>
  <si>
    <t>080789</t>
  </si>
  <si>
    <t>Kubicová Zuzana</t>
  </si>
  <si>
    <t>091089</t>
  </si>
  <si>
    <t>Kučerová Markéta</t>
  </si>
  <si>
    <t>100189</t>
  </si>
  <si>
    <t>Koubková Anežka</t>
  </si>
  <si>
    <t>040690</t>
  </si>
  <si>
    <t>Březíková Eliška</t>
  </si>
  <si>
    <t>120187</t>
  </si>
  <si>
    <t>260685</t>
  </si>
  <si>
    <t>Dostálová Pavla</t>
  </si>
  <si>
    <t>Eischmannová Tereza</t>
  </si>
  <si>
    <t>Gorecká Marcela</t>
  </si>
  <si>
    <t>140687</t>
  </si>
  <si>
    <t>Hanulíková Petra</t>
  </si>
  <si>
    <t>170585</t>
  </si>
  <si>
    <t>Holíková Monika</t>
  </si>
  <si>
    <t>100288</t>
  </si>
  <si>
    <t>Kozmíková Petra</t>
  </si>
  <si>
    <t>161185</t>
  </si>
  <si>
    <t>Lajzová Štepánka</t>
  </si>
  <si>
    <t>050885</t>
  </si>
  <si>
    <t>Lunterová Zuzana</t>
  </si>
  <si>
    <t>100185</t>
  </si>
  <si>
    <t>170987</t>
  </si>
  <si>
    <t>Pašiaková Kateřina</t>
  </si>
  <si>
    <t>250587</t>
  </si>
  <si>
    <t>Pavlusková Alena</t>
  </si>
  <si>
    <t>030386</t>
  </si>
  <si>
    <t>Prášková Jaroslava</t>
  </si>
  <si>
    <t>Vývodová Barbora</t>
  </si>
  <si>
    <t>230388</t>
  </si>
  <si>
    <t>Zemanová Erika</t>
  </si>
  <si>
    <t>100485</t>
  </si>
  <si>
    <t>Zemanová Kristýna</t>
  </si>
  <si>
    <t>091088</t>
  </si>
  <si>
    <t>Zátopková Andrea</t>
  </si>
  <si>
    <t>110287</t>
  </si>
  <si>
    <t>Trávníčková Radka</t>
  </si>
  <si>
    <t>Vystrčilová Michaela</t>
  </si>
  <si>
    <t>090388</t>
  </si>
  <si>
    <t>Fialová Tereza</t>
  </si>
  <si>
    <t>261290</t>
  </si>
  <si>
    <t>Nováková Eva</t>
  </si>
  <si>
    <t>241189</t>
  </si>
  <si>
    <t>Strachotová Regina</t>
  </si>
  <si>
    <t>081089</t>
  </si>
  <si>
    <t>Šmídová Karolína</t>
  </si>
  <si>
    <t>010590</t>
  </si>
  <si>
    <t>Dvořánková Anna</t>
  </si>
  <si>
    <t>Olejníková Markéta</t>
  </si>
  <si>
    <t>Vadlejchová Lucie</t>
  </si>
  <si>
    <t>Kusková Alena</t>
  </si>
  <si>
    <t>231189</t>
  </si>
  <si>
    <t>Münchová Tereza</t>
  </si>
  <si>
    <t>Frühaufová Helena</t>
  </si>
  <si>
    <t>Crhonková Veronika</t>
  </si>
  <si>
    <t>AK SSK Vítkovice</t>
  </si>
  <si>
    <t>051086</t>
  </si>
  <si>
    <t>010890</t>
  </si>
  <si>
    <t>010287</t>
  </si>
  <si>
    <t>030187</t>
  </si>
  <si>
    <t>090186</t>
  </si>
  <si>
    <t>050686</t>
  </si>
  <si>
    <t>051186</t>
  </si>
  <si>
    <t>090485</t>
  </si>
  <si>
    <t>030590</t>
  </si>
  <si>
    <t>050989</t>
  </si>
  <si>
    <t>090190</t>
  </si>
  <si>
    <t>040386</t>
  </si>
  <si>
    <t>B3</t>
  </si>
  <si>
    <t>A3</t>
  </si>
  <si>
    <t>B5</t>
  </si>
  <si>
    <t>A6</t>
  </si>
  <si>
    <t>A4</t>
  </si>
  <si>
    <t>A5</t>
  </si>
  <si>
    <t>B2</t>
  </si>
  <si>
    <t>B1</t>
  </si>
  <si>
    <t>B4</t>
  </si>
  <si>
    <t>A1</t>
  </si>
  <si>
    <t>A2</t>
  </si>
  <si>
    <t>B6</t>
  </si>
  <si>
    <t>455</t>
  </si>
  <si>
    <t>+ 0,1</t>
  </si>
  <si>
    <t>+ 0,0</t>
  </si>
  <si>
    <t>+ 0,6</t>
  </si>
  <si>
    <t>- 0,1</t>
  </si>
  <si>
    <t>+ 0,5</t>
  </si>
  <si>
    <t>- 0,4</t>
  </si>
  <si>
    <t>+ 0,2</t>
  </si>
  <si>
    <t>Hrouzková Andrea</t>
  </si>
  <si>
    <t>Otáhalová Tereza</t>
  </si>
  <si>
    <t>0</t>
  </si>
  <si>
    <t>300</t>
  </si>
  <si>
    <t>360</t>
  </si>
  <si>
    <t>+ 0,3</t>
  </si>
  <si>
    <t>11</t>
  </si>
  <si>
    <t>DQ</t>
  </si>
  <si>
    <t>2.10.2004</t>
  </si>
  <si>
    <r>
      <t>Místo</t>
    </r>
    <r>
      <rPr>
        <sz val="10"/>
        <rFont val="Arial CE"/>
        <family val="2"/>
      </rPr>
      <t xml:space="preserve"> :</t>
    </r>
  </si>
  <si>
    <r>
      <t>Datum</t>
    </r>
    <r>
      <rPr>
        <sz val="10"/>
        <rFont val="Arial CE"/>
        <family val="2"/>
      </rPr>
      <t xml:space="preserve"> :</t>
    </r>
  </si>
  <si>
    <r>
      <t>Pořadatel</t>
    </r>
    <r>
      <rPr>
        <sz val="10"/>
        <rFont val="Arial CE"/>
        <family val="0"/>
      </rPr>
      <t xml:space="preserve"> : </t>
    </r>
  </si>
  <si>
    <r>
      <t>Ředitel závodu</t>
    </r>
    <r>
      <rPr>
        <sz val="10"/>
        <rFont val="Arial CE"/>
        <family val="0"/>
      </rPr>
      <t xml:space="preserve"> :</t>
    </r>
  </si>
  <si>
    <r>
      <t>Hlavní rozhodčí</t>
    </r>
    <r>
      <rPr>
        <sz val="10"/>
        <rFont val="Arial CE"/>
        <family val="0"/>
      </rPr>
      <t xml:space="preserve"> :</t>
    </r>
  </si>
  <si>
    <r>
      <t>Technický delegát</t>
    </r>
    <r>
      <rPr>
        <sz val="10"/>
        <rFont val="Arial CE"/>
        <family val="0"/>
      </rPr>
      <t xml:space="preserve"> :</t>
    </r>
  </si>
  <si>
    <t>s</t>
  </si>
  <si>
    <t>2. rozběh  vítr +0.1 m/s</t>
  </si>
  <si>
    <t>12.50</t>
  </si>
  <si>
    <r>
      <t>Název závodů</t>
    </r>
    <r>
      <rPr>
        <b/>
        <sz val="12"/>
        <rFont val="Arial CE"/>
        <family val="2"/>
      </rPr>
      <t xml:space="preserve"> : </t>
    </r>
  </si>
  <si>
    <t>min</t>
  </si>
  <si>
    <t>17.48</t>
  </si>
  <si>
    <t xml:space="preserve">1. běh  </t>
  </si>
  <si>
    <t xml:space="preserve">2. běh  </t>
  </si>
  <si>
    <t xml:space="preserve">3. běh  </t>
  </si>
  <si>
    <t>12.93</t>
  </si>
  <si>
    <t>cm</t>
  </si>
  <si>
    <t>m</t>
  </si>
  <si>
    <t>55.13</t>
  </si>
  <si>
    <t>11.63</t>
  </si>
  <si>
    <t>11.72</t>
  </si>
  <si>
    <t>48.79</t>
  </si>
  <si>
    <t>AK SSK Vítkovice "A"</t>
  </si>
  <si>
    <t>57.80</t>
  </si>
  <si>
    <t>.</t>
  </si>
  <si>
    <t>SK Spartak Praha 4 "A"</t>
  </si>
  <si>
    <t>SK Spartak Praha 4 "B"</t>
  </si>
  <si>
    <t>AK SSK Vítkovice "A"</t>
  </si>
  <si>
    <t>bodů</t>
  </si>
  <si>
    <t xml:space="preserve">Pořadatelé děkují všem rozhodčím, pomocníkům, závodníkům, trenérům, vedoucím, </t>
  </si>
  <si>
    <t>a divákům za nevšední sportovní zážitek.</t>
  </si>
  <si>
    <t>Těšíme se na Vás při dalších atletických akcích v České Lípě.</t>
  </si>
  <si>
    <t>Výsledky a další atletické zajímavosti na internetu: http://www.volny.cz/m.start/</t>
  </si>
  <si>
    <t>e-mail: malek@geodezie.cz</t>
  </si>
  <si>
    <t>Nebyl podán žádný protest, nedošlo k žádnému zranění.</t>
  </si>
  <si>
    <t>Závody proběhly dle pravidel atletiky za oblačného počasí, občasných přeháňek, teplota 15o C.</t>
  </si>
  <si>
    <t>Jiří Cikán</t>
  </si>
  <si>
    <t>100 m, junioři, rozběhy</t>
  </si>
  <si>
    <t>Jelínek Adam</t>
  </si>
  <si>
    <t>800 m, junioři, finále</t>
  </si>
  <si>
    <t>110 m překážek, junioři, finále</t>
  </si>
  <si>
    <t>400 m, junioři, finále</t>
  </si>
  <si>
    <t xml:space="preserve">100 m, junioři, finále </t>
  </si>
  <si>
    <t>5000 m, junioři, finále</t>
  </si>
  <si>
    <t>3000 m překážek, junioři, finále</t>
  </si>
  <si>
    <t>400 m překážek, junioři, finále</t>
  </si>
  <si>
    <t>200 m, junioři, finále</t>
  </si>
  <si>
    <t>1500 m, junioři, finále</t>
  </si>
  <si>
    <t>skok daleký, junioři, finále</t>
  </si>
  <si>
    <t>hod oštěpem 800 g, junioři, finále</t>
  </si>
  <si>
    <t>skok vysoký, junioři, finále</t>
  </si>
  <si>
    <t>hod kladivem 6 kg, junioři, finále</t>
  </si>
  <si>
    <t>skok o tyči, junioři, finále</t>
  </si>
  <si>
    <t>trojskok, junioři, finále</t>
  </si>
  <si>
    <t>hod diskem 1,75 kg, junioři, finále</t>
  </si>
  <si>
    <t>vrh koulí 6 kg, junioři, finále</t>
  </si>
  <si>
    <t>4x 100 m, junioři, finále</t>
  </si>
  <si>
    <t>4x 400 m, junioři, finále</t>
  </si>
  <si>
    <t>KONEČNÉ POŘADÍ - JUNIOŘI MČR-2004</t>
  </si>
  <si>
    <t>Zapsal: Hánová Jitka, Roman Málek</t>
  </si>
  <si>
    <t>1. rozběh  vítr +0.0 m/s</t>
  </si>
  <si>
    <t>200385</t>
  </si>
  <si>
    <t>Malý Marek</t>
  </si>
  <si>
    <t>A.C.TEPO Kladno</t>
  </si>
  <si>
    <t>11.20</t>
  </si>
  <si>
    <t>Jírek Martin</t>
  </si>
  <si>
    <t>190485</t>
  </si>
  <si>
    <t>11.41</t>
  </si>
  <si>
    <t>Janeček Jakub</t>
  </si>
  <si>
    <t>AK Škoda Plzeň</t>
  </si>
  <si>
    <t>11.50</t>
  </si>
  <si>
    <t>Čech Michal</t>
  </si>
  <si>
    <t>VSK Univerzita Brno</t>
  </si>
  <si>
    <t>11.88</t>
  </si>
  <si>
    <t>Žilka Libor</t>
  </si>
  <si>
    <t>11.30</t>
  </si>
  <si>
    <t>Mentberger Petr</t>
  </si>
  <si>
    <t>041185</t>
  </si>
  <si>
    <t>11.42</t>
  </si>
  <si>
    <t>Lamer Ondřej</t>
  </si>
  <si>
    <t>170688</t>
  </si>
  <si>
    <t>11.62</t>
  </si>
  <si>
    <t>Špás Pavel</t>
  </si>
  <si>
    <t>11.77</t>
  </si>
  <si>
    <t>Freja Jan</t>
  </si>
  <si>
    <t>120886</t>
  </si>
  <si>
    <t>12.28</t>
  </si>
  <si>
    <t>Vaško Oskar</t>
  </si>
  <si>
    <t>201189</t>
  </si>
  <si>
    <t>12.82</t>
  </si>
  <si>
    <t>3. rozběh  vítr -1.7 m/s</t>
  </si>
  <si>
    <t>Gregor Jaroslav</t>
  </si>
  <si>
    <t>020385</t>
  </si>
  <si>
    <t>11.24</t>
  </si>
  <si>
    <t>Šulc Vojtěch</t>
  </si>
  <si>
    <t>121086</t>
  </si>
  <si>
    <t>Cheníček Jan</t>
  </si>
  <si>
    <t>11.69</t>
  </si>
  <si>
    <t>Kvaček Lukáš</t>
  </si>
  <si>
    <t>11.76</t>
  </si>
  <si>
    <t>Pružina Daniel</t>
  </si>
  <si>
    <t>231086</t>
  </si>
  <si>
    <t>12.08</t>
  </si>
  <si>
    <t>4. rozběh  vítr -0.7 m/s</t>
  </si>
  <si>
    <t>Schiller Jan</t>
  </si>
  <si>
    <t>11.59</t>
  </si>
  <si>
    <t>Bartoš Michal</t>
  </si>
  <si>
    <t>210286</t>
  </si>
  <si>
    <t>Zícha Jan</t>
  </si>
  <si>
    <t>080988</t>
  </si>
  <si>
    <t>12.11</t>
  </si>
  <si>
    <t>Jelínek Jiří</t>
  </si>
  <si>
    <t>12.14</t>
  </si>
  <si>
    <t>Šopa Daniel</t>
  </si>
  <si>
    <t>290986</t>
  </si>
  <si>
    <t>12.94</t>
  </si>
  <si>
    <t>Kubala Ondřej</t>
  </si>
  <si>
    <t>finále "A"  vítr -0.4 m/s</t>
  </si>
  <si>
    <t>11.02</t>
  </si>
  <si>
    <t>11.05</t>
  </si>
  <si>
    <t>11.09</t>
  </si>
  <si>
    <t>11.21</t>
  </si>
  <si>
    <t>11.58</t>
  </si>
  <si>
    <t>finále "B"  vítr +0.2 m/s</t>
  </si>
  <si>
    <t>11.31</t>
  </si>
  <si>
    <t>11.39</t>
  </si>
  <si>
    <t>11.45</t>
  </si>
  <si>
    <t>11.49</t>
  </si>
  <si>
    <t>Vlasák Miroslav</t>
  </si>
  <si>
    <t>290988</t>
  </si>
  <si>
    <t>17:58.95</t>
  </si>
  <si>
    <t>Nohejl David</t>
  </si>
  <si>
    <t>210185</t>
  </si>
  <si>
    <t>17:57.70</t>
  </si>
  <si>
    <t>Hrdlička Vít</t>
  </si>
  <si>
    <t>17:54.60</t>
  </si>
  <si>
    <t>Lukeš Martin</t>
  </si>
  <si>
    <t>250786</t>
  </si>
  <si>
    <t>17:44.84</t>
  </si>
  <si>
    <t>Kočí Martin</t>
  </si>
  <si>
    <t>040387</t>
  </si>
  <si>
    <t>17:43.59</t>
  </si>
  <si>
    <t>Žák Tomáš</t>
  </si>
  <si>
    <t>150185</t>
  </si>
  <si>
    <t>17:32.03</t>
  </si>
  <si>
    <t>Kouřil Jan</t>
  </si>
  <si>
    <t>011086</t>
  </si>
  <si>
    <t>16:57.83</t>
  </si>
  <si>
    <t>Nešvera Jakub</t>
  </si>
  <si>
    <t>140886</t>
  </si>
  <si>
    <t>16:55.41</t>
  </si>
  <si>
    <t>Kouřil Jiří</t>
  </si>
  <si>
    <t>160386</t>
  </si>
  <si>
    <t>16:53.49</t>
  </si>
  <si>
    <t>Herman Jan</t>
  </si>
  <si>
    <t>16:34.35</t>
  </si>
  <si>
    <t>Hodboď Jakub</t>
  </si>
  <si>
    <t>16:32.66</t>
  </si>
  <si>
    <t>Pospíšil Lukáš</t>
  </si>
  <si>
    <t>TJ Liaz Jablonec n.N.</t>
  </si>
  <si>
    <t>16:24.57</t>
  </si>
  <si>
    <t>Kadlec Roman</t>
  </si>
  <si>
    <t>030588</t>
  </si>
  <si>
    <t>16:19.27</t>
  </si>
  <si>
    <t>Martínek Petr</t>
  </si>
  <si>
    <t>140187</t>
  </si>
  <si>
    <t>16:15.67</t>
  </si>
  <si>
    <t>Řezáč Miroslav</t>
  </si>
  <si>
    <t>16:07.98</t>
  </si>
  <si>
    <t>Bednář Tomáš</t>
  </si>
  <si>
    <t>16:07.15</t>
  </si>
  <si>
    <t>Dobiáš Jakub</t>
  </si>
  <si>
    <t>Pašek Michal</t>
  </si>
  <si>
    <t>Janoušek Václav</t>
  </si>
  <si>
    <t>230885</t>
  </si>
  <si>
    <t>9:38.10</t>
  </si>
  <si>
    <t>Gaisl Luboš</t>
  </si>
  <si>
    <t>9:58.26</t>
  </si>
  <si>
    <t>Kotulan Zdeněk</t>
  </si>
  <si>
    <t>251185</t>
  </si>
  <si>
    <t>10:09.44</t>
  </si>
  <si>
    <t>Plachý Lukáš</t>
  </si>
  <si>
    <t>090285</t>
  </si>
  <si>
    <t>10:24.98</t>
  </si>
  <si>
    <t>Jelínek Petr</t>
  </si>
  <si>
    <t>250885</t>
  </si>
  <si>
    <t>10:25.87</t>
  </si>
  <si>
    <t>Strebel Jan</t>
  </si>
  <si>
    <t>060287</t>
  </si>
  <si>
    <t>10:25.97</t>
  </si>
  <si>
    <t>Havlíček Pavel</t>
  </si>
  <si>
    <t>10:58.99</t>
  </si>
  <si>
    <t>Strnad Jakub</t>
  </si>
  <si>
    <t>11:01.79</t>
  </si>
  <si>
    <t>Jiřinec Tomáš</t>
  </si>
  <si>
    <t>11:04.39</t>
  </si>
  <si>
    <t>Strejček Jan</t>
  </si>
  <si>
    <t>151286</t>
  </si>
  <si>
    <t>11:19.45</t>
  </si>
  <si>
    <t>Bublík Marek</t>
  </si>
  <si>
    <t>010285</t>
  </si>
  <si>
    <t>11:46.28</t>
  </si>
  <si>
    <t>Suchomel Miroslav</t>
  </si>
  <si>
    <t>12:28.48</t>
  </si>
  <si>
    <t>Sladký Marek</t>
  </si>
  <si>
    <t>291286</t>
  </si>
  <si>
    <t>12:43.61</t>
  </si>
  <si>
    <t>Kubálek Jakub</t>
  </si>
  <si>
    <t>040286</t>
  </si>
  <si>
    <t>12:48.85</t>
  </si>
  <si>
    <t>Švestka Jan</t>
  </si>
  <si>
    <t>040285</t>
  </si>
  <si>
    <t>14:42.08</t>
  </si>
  <si>
    <t>Šulc Augustin</t>
  </si>
  <si>
    <t>54.80</t>
  </si>
  <si>
    <t>Schenk Václav</t>
  </si>
  <si>
    <t>Procházka Jiří</t>
  </si>
  <si>
    <t>55.96</t>
  </si>
  <si>
    <t>Jiráň Pavel</t>
  </si>
  <si>
    <t>56.20</t>
  </si>
  <si>
    <t>Ceman Martin</t>
  </si>
  <si>
    <t>191186</t>
  </si>
  <si>
    <t>57.28</t>
  </si>
  <si>
    <t>Hudec Marek</t>
  </si>
  <si>
    <t>180886</t>
  </si>
  <si>
    <t>Rejmon Vít</t>
  </si>
  <si>
    <t>170786</t>
  </si>
  <si>
    <t>57.70</t>
  </si>
  <si>
    <t>Průša Martin</t>
  </si>
  <si>
    <t>57.75</t>
  </si>
  <si>
    <t>Zvonař Jakub</t>
  </si>
  <si>
    <t>Pospíšil Jiří</t>
  </si>
  <si>
    <t>Vopařil Josef</t>
  </si>
  <si>
    <t>230285</t>
  </si>
  <si>
    <t>Bareš Lukáš</t>
  </si>
  <si>
    <t>57.94</t>
  </si>
  <si>
    <t>Neuwirt Miroslav</t>
  </si>
  <si>
    <t>59.75</t>
  </si>
  <si>
    <t>Běhan Tomáš</t>
  </si>
  <si>
    <t>61.11</t>
  </si>
  <si>
    <t>62.86</t>
  </si>
  <si>
    <t>Krauz Pavel</t>
  </si>
  <si>
    <t>190685</t>
  </si>
  <si>
    <t>65.10</t>
  </si>
  <si>
    <t>1. běh  vítr +0.1 m/s</t>
  </si>
  <si>
    <t>22.16</t>
  </si>
  <si>
    <t>22.61</t>
  </si>
  <si>
    <t>Patera Lukáš</t>
  </si>
  <si>
    <t>22.65</t>
  </si>
  <si>
    <t>23.09</t>
  </si>
  <si>
    <t>23.14</t>
  </si>
  <si>
    <t>2. běh  vítr -0.3 m/s</t>
  </si>
  <si>
    <t>22.13</t>
  </si>
  <si>
    <t>ASK Slavia Praha</t>
  </si>
  <si>
    <t>22.86</t>
  </si>
  <si>
    <t>23.15</t>
  </si>
  <si>
    <t>Trejbal Václav</t>
  </si>
  <si>
    <t>3. běh  vítr +0.0 m/s</t>
  </si>
  <si>
    <t>23.52</t>
  </si>
  <si>
    <t>Petráček Ondřej</t>
  </si>
  <si>
    <t>23.80</t>
  </si>
  <si>
    <t>Kučera Robert</t>
  </si>
  <si>
    <t>190588</t>
  </si>
  <si>
    <t>24.59</t>
  </si>
  <si>
    <t>Urbánek Tomáš</t>
  </si>
  <si>
    <t>220688</t>
  </si>
  <si>
    <t>24.73</t>
  </si>
  <si>
    <t>25.83</t>
  </si>
  <si>
    <t>Gondek Michal</t>
  </si>
  <si>
    <t>4:02.97</t>
  </si>
  <si>
    <t>Vážanský Radek</t>
  </si>
  <si>
    <t>4:06.69</t>
  </si>
  <si>
    <t>Medlík Zdeněk</t>
  </si>
  <si>
    <t>4:07.23</t>
  </si>
  <si>
    <t>Peters Jiří</t>
  </si>
  <si>
    <t>4:07.49</t>
  </si>
  <si>
    <t>Fedor Martin</t>
  </si>
  <si>
    <t>4:07.95</t>
  </si>
  <si>
    <t>Ondroušek Petr</t>
  </si>
  <si>
    <t>050787</t>
  </si>
  <si>
    <t>4:08.35</t>
  </si>
  <si>
    <t>Hofhans Tomáš</t>
  </si>
  <si>
    <t>4:08.77</t>
  </si>
  <si>
    <t>Klesnil Ondřej</t>
  </si>
  <si>
    <t>190887</t>
  </si>
  <si>
    <t>4:10.52</t>
  </si>
  <si>
    <t>Solák Marek</t>
  </si>
  <si>
    <t>4:12.47</t>
  </si>
  <si>
    <t>Alt Viktor</t>
  </si>
  <si>
    <t>4:13.58</t>
  </si>
  <si>
    <t>Kubalák Jiří</t>
  </si>
  <si>
    <t>281186</t>
  </si>
  <si>
    <t>4:16.67</t>
  </si>
  <si>
    <t>Jakoubek Jiří</t>
  </si>
  <si>
    <t>4:16.98</t>
  </si>
  <si>
    <t>Urban Petr</t>
  </si>
  <si>
    <t>4:19.32</t>
  </si>
  <si>
    <t>4:27.14</t>
  </si>
  <si>
    <t>Prokopec Karel</t>
  </si>
  <si>
    <t>4:33.09</t>
  </si>
  <si>
    <t>Pospíšil Petr</t>
  </si>
  <si>
    <t>Novotný Roman</t>
  </si>
  <si>
    <t>050186</t>
  </si>
  <si>
    <t>716</t>
  </si>
  <si>
    <t>705</t>
  </si>
  <si>
    <t>Vachata Martin</t>
  </si>
  <si>
    <t>220185</t>
  </si>
  <si>
    <t>Tomoszek Jakub</t>
  </si>
  <si>
    <t>692</t>
  </si>
  <si>
    <t>Kolenčík Daniel</t>
  </si>
  <si>
    <t>030286</t>
  </si>
  <si>
    <t>679</t>
  </si>
  <si>
    <t>675</t>
  </si>
  <si>
    <t>655</t>
  </si>
  <si>
    <t>Čiernik Michal</t>
  </si>
  <si>
    <t>649</t>
  </si>
  <si>
    <t>646</t>
  </si>
  <si>
    <t>Lacina Petr</t>
  </si>
  <si>
    <t>629</t>
  </si>
  <si>
    <t>Veselý Tomáš</t>
  </si>
  <si>
    <t>626</t>
  </si>
  <si>
    <t>Suchý Dominik</t>
  </si>
  <si>
    <t>625</t>
  </si>
  <si>
    <t>- 0,2</t>
  </si>
  <si>
    <t>Štampach Marek</t>
  </si>
  <si>
    <t>091185</t>
  </si>
  <si>
    <t>611</t>
  </si>
  <si>
    <t>595</t>
  </si>
  <si>
    <t>- 0,3</t>
  </si>
  <si>
    <t>Nešvera Tomáš</t>
  </si>
  <si>
    <t>Štěpánek Miroslav</t>
  </si>
  <si>
    <t>594</t>
  </si>
  <si>
    <t>020888</t>
  </si>
  <si>
    <t>Roman Pavel</t>
  </si>
  <si>
    <t>TJ Sokol Opava</t>
  </si>
  <si>
    <t>590</t>
  </si>
  <si>
    <t>587</t>
  </si>
  <si>
    <t>Hrtus Jan</t>
  </si>
  <si>
    <t>535</t>
  </si>
  <si>
    <t>Ciminga Václav</t>
  </si>
  <si>
    <t>1:52.97</t>
  </si>
  <si>
    <t>1:53.30</t>
  </si>
  <si>
    <t>Repčik Jan</t>
  </si>
  <si>
    <t>030886</t>
  </si>
  <si>
    <t>Kaplan Miroslav</t>
  </si>
  <si>
    <t>1:53.35</t>
  </si>
  <si>
    <t>1:54.06</t>
  </si>
  <si>
    <t>1:54.08</t>
  </si>
  <si>
    <t>Peters Jan</t>
  </si>
  <si>
    <t>1:54.42</t>
  </si>
  <si>
    <t>1:55.45</t>
  </si>
  <si>
    <t>1:55.88</t>
  </si>
  <si>
    <t>Stolařík Ondřej</t>
  </si>
  <si>
    <t>1:56.47</t>
  </si>
  <si>
    <t>1:56.81</t>
  </si>
  <si>
    <t>1:58.17</t>
  </si>
  <si>
    <t>1:58.28</t>
  </si>
  <si>
    <t>Huml David</t>
  </si>
  <si>
    <t>010487</t>
  </si>
  <si>
    <t>2:01.80</t>
  </si>
  <si>
    <t>Babický František</t>
  </si>
  <si>
    <t>2:02.45</t>
  </si>
  <si>
    <t>2:03.59</t>
  </si>
  <si>
    <t>Pušman Petr</t>
  </si>
  <si>
    <t>2:03.71</t>
  </si>
  <si>
    <t>2:06.95</t>
  </si>
  <si>
    <t>Vejdělek Petr</t>
  </si>
  <si>
    <t>070988</t>
  </si>
  <si>
    <t>TJ Dvůr Králové</t>
  </si>
  <si>
    <t>2:08.66</t>
  </si>
  <si>
    <t>Kintr Michal</t>
  </si>
  <si>
    <t>100487</t>
  </si>
  <si>
    <t>2:11.20</t>
  </si>
  <si>
    <t>Čáslava Petr</t>
  </si>
  <si>
    <t>020386</t>
  </si>
  <si>
    <t>2:12.00</t>
  </si>
  <si>
    <t>1. běh  vítr +0.6 m/s</t>
  </si>
  <si>
    <t>15.10</t>
  </si>
  <si>
    <t>15.94</t>
  </si>
  <si>
    <t>16.13</t>
  </si>
  <si>
    <t>Vácha Antonín</t>
  </si>
  <si>
    <t>130487</t>
  </si>
  <si>
    <t>2. běh  vítr +0.0 m/s</t>
  </si>
  <si>
    <t>16.17</t>
  </si>
  <si>
    <t>16.24</t>
  </si>
  <si>
    <t>Ryba Jakub</t>
  </si>
  <si>
    <t>16.48</t>
  </si>
  <si>
    <t>Malec Jiří</t>
  </si>
  <si>
    <t>17.29</t>
  </si>
  <si>
    <t>3. běh  vítr +0.5 m/s</t>
  </si>
  <si>
    <t>Kovalský David</t>
  </si>
  <si>
    <t>16.41</t>
  </si>
  <si>
    <t>16.56</t>
  </si>
  <si>
    <t>16.58</t>
  </si>
  <si>
    <t>16.67</t>
  </si>
  <si>
    <t>4. běh  vítr +0.0 m/s</t>
  </si>
  <si>
    <t>Riemel Pavel</t>
  </si>
  <si>
    <t>110686</t>
  </si>
  <si>
    <t>16.96</t>
  </si>
  <si>
    <t>17.05</t>
  </si>
  <si>
    <t>17.99</t>
  </si>
  <si>
    <t>Janda Radek</t>
  </si>
  <si>
    <t>280686</t>
  </si>
  <si>
    <t>18.36</t>
  </si>
  <si>
    <t>5. běh  vítr +0.6 m/s</t>
  </si>
  <si>
    <t>Jílek Miroslav</t>
  </si>
  <si>
    <t>060587</t>
  </si>
  <si>
    <t>17.39</t>
  </si>
  <si>
    <t>Šatava Vladimír</t>
  </si>
  <si>
    <t>17.43</t>
  </si>
  <si>
    <t>Křivka Vladimír</t>
  </si>
  <si>
    <t>280786</t>
  </si>
  <si>
    <t>17.45</t>
  </si>
  <si>
    <t>17.60</t>
  </si>
  <si>
    <t>Repčik Josef</t>
  </si>
  <si>
    <t>48.86</t>
  </si>
  <si>
    <t>49.59</t>
  </si>
  <si>
    <t>50.56</t>
  </si>
  <si>
    <t>50.91</t>
  </si>
  <si>
    <t>Franče Václav</t>
  </si>
  <si>
    <t>52.18</t>
  </si>
  <si>
    <t>49.93</t>
  </si>
  <si>
    <t>140786</t>
  </si>
  <si>
    <t>50.02</t>
  </si>
  <si>
    <t>50.17</t>
  </si>
  <si>
    <t>50.31</t>
  </si>
  <si>
    <t>50.50</t>
  </si>
  <si>
    <t>52.46</t>
  </si>
  <si>
    <t>51.13</t>
  </si>
  <si>
    <t>52.07</t>
  </si>
  <si>
    <t>52.28</t>
  </si>
  <si>
    <t>52.48</t>
  </si>
  <si>
    <t>Puczok Michal</t>
  </si>
  <si>
    <t>62.52</t>
  </si>
  <si>
    <t>Mihál Jan</t>
  </si>
  <si>
    <t>300786</t>
  </si>
  <si>
    <t>58.28</t>
  </si>
  <si>
    <t>Sláma Tomáš</t>
  </si>
  <si>
    <t>090185</t>
  </si>
  <si>
    <t>55.02</t>
  </si>
  <si>
    <t>Staněk František</t>
  </si>
  <si>
    <t>110487</t>
  </si>
  <si>
    <t>50.85</t>
  </si>
  <si>
    <t>Stančík Jaroslav</t>
  </si>
  <si>
    <t>50.51</t>
  </si>
  <si>
    <t>50.12</t>
  </si>
  <si>
    <t>Káňa Lukáš</t>
  </si>
  <si>
    <t>49.94</t>
  </si>
  <si>
    <t>Novotný Jakub</t>
  </si>
  <si>
    <t>49.45</t>
  </si>
  <si>
    <t>Kolenčik Daniel</t>
  </si>
  <si>
    <t>47.73</t>
  </si>
  <si>
    <t>Šika Jan</t>
  </si>
  <si>
    <t>47.69</t>
  </si>
  <si>
    <t>Tomíček Jan</t>
  </si>
  <si>
    <t>030486</t>
  </si>
  <si>
    <t>45.66</t>
  </si>
  <si>
    <t>Hejný Martin</t>
  </si>
  <si>
    <t>260985</t>
  </si>
  <si>
    <t>44.25</t>
  </si>
  <si>
    <t>Potyš Petr</t>
  </si>
  <si>
    <t>170886</t>
  </si>
  <si>
    <t>41.46</t>
  </si>
  <si>
    <t>Dvorský Petr</t>
  </si>
  <si>
    <t>41.07</t>
  </si>
  <si>
    <t>Dzierža Marek</t>
  </si>
  <si>
    <t>310886</t>
  </si>
  <si>
    <t>40.94</t>
  </si>
  <si>
    <t>40.63</t>
  </si>
  <si>
    <t>Šindler Jan</t>
  </si>
  <si>
    <t>300588</t>
  </si>
  <si>
    <t>40.42</t>
  </si>
  <si>
    <t>Brůžek Jan</t>
  </si>
  <si>
    <t>40.15</t>
  </si>
  <si>
    <t>Půlpán Jan</t>
  </si>
  <si>
    <t>260286</t>
  </si>
  <si>
    <t>38.97</t>
  </si>
  <si>
    <t>38.39</t>
  </si>
  <si>
    <t>Rejthar Filip</t>
  </si>
  <si>
    <t>37.12</t>
  </si>
  <si>
    <t>Červenka Jan</t>
  </si>
  <si>
    <t>020883</t>
  </si>
  <si>
    <t>USK Univerzita Brno</t>
  </si>
  <si>
    <t>63.46</t>
  </si>
  <si>
    <t>Kubík Martin</t>
  </si>
  <si>
    <t>Špak Michal</t>
  </si>
  <si>
    <t>121186</t>
  </si>
  <si>
    <t>200</t>
  </si>
  <si>
    <t>Krása Tomáš</t>
  </si>
  <si>
    <t>194</t>
  </si>
  <si>
    <t>040186</t>
  </si>
  <si>
    <t>191</t>
  </si>
  <si>
    <t>188</t>
  </si>
  <si>
    <t>180</t>
  </si>
  <si>
    <t>Čermoch Jakub</t>
  </si>
  <si>
    <t>030288</t>
  </si>
  <si>
    <t>175</t>
  </si>
  <si>
    <t>Zeinert Martin</t>
  </si>
  <si>
    <t>170</t>
  </si>
  <si>
    <t>Hrubovský Martin</t>
  </si>
  <si>
    <t>310186</t>
  </si>
  <si>
    <t>Sýkora Aleš</t>
  </si>
  <si>
    <t>260285</t>
  </si>
  <si>
    <t>Ceniga Denis</t>
  </si>
  <si>
    <t>AC Moravský Krumlov</t>
  </si>
  <si>
    <t>Bórik Martin</t>
  </si>
  <si>
    <t>Fikar Vojtěch</t>
  </si>
  <si>
    <t>281087</t>
  </si>
  <si>
    <t>Fiala Michal</t>
  </si>
  <si>
    <t>220685</t>
  </si>
  <si>
    <t>63.93</t>
  </si>
  <si>
    <t>Mikulášek Jan</t>
  </si>
  <si>
    <t>60.13</t>
  </si>
  <si>
    <t>Pavlíček Miroslav</t>
  </si>
  <si>
    <t>310387</t>
  </si>
  <si>
    <t>56.67</t>
  </si>
  <si>
    <t>Holuša Radim</t>
  </si>
  <si>
    <t>53.37</t>
  </si>
  <si>
    <t>Janda Tomáš</t>
  </si>
  <si>
    <t>52.90</t>
  </si>
  <si>
    <t>Pereverzov Ondřej</t>
  </si>
  <si>
    <t>48.92</t>
  </si>
  <si>
    <t>Linhard David</t>
  </si>
  <si>
    <t>47.99</t>
  </si>
  <si>
    <t>Marcel Jan</t>
  </si>
  <si>
    <t>040685</t>
  </si>
  <si>
    <t>45.84</t>
  </si>
  <si>
    <t>Pěník Vojtěch</t>
  </si>
  <si>
    <t>44.23</t>
  </si>
  <si>
    <t>42.11</t>
  </si>
  <si>
    <t>Rada Martin</t>
  </si>
  <si>
    <t>38.23</t>
  </si>
  <si>
    <t>35.85</t>
  </si>
  <si>
    <t>34.54</t>
  </si>
  <si>
    <t>Machura Remigius</t>
  </si>
  <si>
    <t>34.28</t>
  </si>
  <si>
    <t>Mikula Kamil</t>
  </si>
  <si>
    <t>32.35</t>
  </si>
  <si>
    <t>Podzemský Václav</t>
  </si>
  <si>
    <t>30.76</t>
  </si>
  <si>
    <t>Moravec Jiří</t>
  </si>
  <si>
    <t>28.51</t>
  </si>
  <si>
    <t>Novák Tomáš</t>
  </si>
  <si>
    <t>160387</t>
  </si>
  <si>
    <t>28.11</t>
  </si>
  <si>
    <t>26.47</t>
  </si>
  <si>
    <t>Dohnal Jiří</t>
  </si>
  <si>
    <t>200188</t>
  </si>
  <si>
    <t>25.56</t>
  </si>
  <si>
    <t>440</t>
  </si>
  <si>
    <t>420</t>
  </si>
  <si>
    <t>400</t>
  </si>
  <si>
    <t>380</t>
  </si>
  <si>
    <t>Lehocký Marek</t>
  </si>
  <si>
    <t>181185</t>
  </si>
  <si>
    <t>Šimon Jan</t>
  </si>
  <si>
    <t>Lukeš Jiří</t>
  </si>
  <si>
    <t>Český Michal</t>
  </si>
  <si>
    <t>340</t>
  </si>
  <si>
    <t>240189</t>
  </si>
  <si>
    <t>14.49</t>
  </si>
  <si>
    <t>010186</t>
  </si>
  <si>
    <t>14.41</t>
  </si>
  <si>
    <t>+ 0,9</t>
  </si>
  <si>
    <t>14.12</t>
  </si>
  <si>
    <t>13.79</t>
  </si>
  <si>
    <t>13.77</t>
  </si>
  <si>
    <t>13.64</t>
  </si>
  <si>
    <t>13.28</t>
  </si>
  <si>
    <t>13.01</t>
  </si>
  <si>
    <t>12.99</t>
  </si>
  <si>
    <t>12.69</t>
  </si>
  <si>
    <t>12.67</t>
  </si>
  <si>
    <t>12.62</t>
  </si>
  <si>
    <t>12.53</t>
  </si>
  <si>
    <t>Kott Martin</t>
  </si>
  <si>
    <t>12.46</t>
  </si>
  <si>
    <t>12.19</t>
  </si>
  <si>
    <t>+ 0,4</t>
  </si>
  <si>
    <t>11.98</t>
  </si>
  <si>
    <t>Konůpka Mojmír</t>
  </si>
  <si>
    <t>310786</t>
  </si>
  <si>
    <t>52.24</t>
  </si>
  <si>
    <t>Marcell Jan</t>
  </si>
  <si>
    <t>51.65</t>
  </si>
  <si>
    <t>48.45</t>
  </si>
  <si>
    <t>44.88</t>
  </si>
  <si>
    <t>41.51</t>
  </si>
  <si>
    <t>41.17</t>
  </si>
  <si>
    <t>40.12</t>
  </si>
  <si>
    <t>38.22</t>
  </si>
  <si>
    <t>37.75</t>
  </si>
  <si>
    <t>37.40</t>
  </si>
  <si>
    <t>36.63</t>
  </si>
  <si>
    <t>35.09</t>
  </si>
  <si>
    <t>34.79</t>
  </si>
  <si>
    <t>33.84</t>
  </si>
  <si>
    <t>32.54</t>
  </si>
  <si>
    <t>31.96</t>
  </si>
  <si>
    <t>31.44</t>
  </si>
  <si>
    <t>Tomíček Lukáš</t>
  </si>
  <si>
    <t>18.65</t>
  </si>
  <si>
    <t>18.01</t>
  </si>
  <si>
    <t>15.92</t>
  </si>
  <si>
    <t>15.22</t>
  </si>
  <si>
    <t>14.71</t>
  </si>
  <si>
    <t>14.65</t>
  </si>
  <si>
    <t>14.39</t>
  </si>
  <si>
    <t>13.40</t>
  </si>
  <si>
    <t>13.32</t>
  </si>
  <si>
    <t>12.89</t>
  </si>
  <si>
    <t>12.61</t>
  </si>
  <si>
    <t>12.55</t>
  </si>
  <si>
    <t>12.38</t>
  </si>
  <si>
    <t>12.27</t>
  </si>
  <si>
    <t>12.20</t>
  </si>
  <si>
    <t>12.09</t>
  </si>
  <si>
    <t>11.99</t>
  </si>
  <si>
    <t>11.80</t>
  </si>
  <si>
    <t>10.90</t>
  </si>
  <si>
    <t>10.56</t>
  </si>
  <si>
    <t>46.14</t>
  </si>
  <si>
    <t>47.15</t>
  </si>
  <si>
    <t>47.91</t>
  </si>
  <si>
    <t>Geri Adam</t>
  </si>
  <si>
    <t>140689</t>
  </si>
  <si>
    <t>Kuptík Jan</t>
  </si>
  <si>
    <t>160989</t>
  </si>
  <si>
    <t>Vohrna Jakub</t>
  </si>
  <si>
    <t>160589</t>
  </si>
  <si>
    <t>Klenka Martin</t>
  </si>
  <si>
    <t>140289</t>
  </si>
  <si>
    <t>AK Slavia Praha "B"</t>
  </si>
  <si>
    <t>44.53</t>
  </si>
  <si>
    <t>45.87</t>
  </si>
  <si>
    <t>46.37</t>
  </si>
  <si>
    <t>Dudák Jan</t>
  </si>
  <si>
    <t>Neuwirth Miroslav</t>
  </si>
  <si>
    <t>TJ Liaz Jablonec n.N. "B"</t>
  </si>
  <si>
    <t>Mazáček Michal</t>
  </si>
  <si>
    <t xml:space="preserve">4. běh  </t>
  </si>
  <si>
    <t>44.44</t>
  </si>
  <si>
    <t>AK Slavia Praha "A"</t>
  </si>
  <si>
    <t>44.72</t>
  </si>
  <si>
    <t>A.C.TEPO Kladno "B"</t>
  </si>
  <si>
    <t>45.05</t>
  </si>
  <si>
    <t>AC Pardubice "B"</t>
  </si>
  <si>
    <t>45.34</t>
  </si>
  <si>
    <t>300486</t>
  </si>
  <si>
    <t>VSK Univerzita Brno "B"</t>
  </si>
  <si>
    <t>46.40</t>
  </si>
  <si>
    <t>300286</t>
  </si>
  <si>
    <t>AK SSK Vítkovice "B"</t>
  </si>
  <si>
    <t>42.90</t>
  </si>
  <si>
    <t>AC Pardubice "A"</t>
  </si>
  <si>
    <t>43.26</t>
  </si>
  <si>
    <t>Kváček Lukáš</t>
  </si>
  <si>
    <t>A.C.TEPO Kladno "A"</t>
  </si>
  <si>
    <t>43.91</t>
  </si>
  <si>
    <t>VSK Univerzita Brno "A"</t>
  </si>
  <si>
    <t>44.51</t>
  </si>
  <si>
    <t>TJ Liaz Jablonec n.N. "A"</t>
  </si>
  <si>
    <t>46.09</t>
  </si>
  <si>
    <t xml:space="preserve">SK Spartak Praha 4 "A" </t>
  </si>
  <si>
    <t xml:space="preserve">SK Spartak Praha 4 "B" </t>
  </si>
  <si>
    <t>SK Spartak Praha 4 "C"</t>
  </si>
  <si>
    <t>AK Škoda Plzeň "A"</t>
  </si>
  <si>
    <t>AK Škoda Plzeň "B"</t>
  </si>
  <si>
    <t>AC Pardubice "C"</t>
  </si>
  <si>
    <t>A.C.TEPO Kladno "C"</t>
  </si>
  <si>
    <t>ASK Slavia Praha "C"</t>
  </si>
  <si>
    <t xml:space="preserve">TJ Liaz Jablonec n.N. </t>
  </si>
  <si>
    <t>SK Spartak Praha 4</t>
  </si>
  <si>
    <t>3:21.78</t>
  </si>
  <si>
    <t>3:22.68</t>
  </si>
  <si>
    <t>3:23.19</t>
  </si>
  <si>
    <t>3:23.29</t>
  </si>
  <si>
    <t>3:26.95</t>
  </si>
  <si>
    <t>3:32.50</t>
  </si>
  <si>
    <t>3:26.63</t>
  </si>
  <si>
    <t>ASK Slavia Praha "A"</t>
  </si>
  <si>
    <t>3:27.47</t>
  </si>
  <si>
    <t>ASK Slavia Praha "B"</t>
  </si>
  <si>
    <t>3:32.84</t>
  </si>
  <si>
    <t>3:33.58</t>
  </si>
  <si>
    <t>3:35.77</t>
  </si>
  <si>
    <t>3:36.73</t>
  </si>
  <si>
    <t>190589</t>
  </si>
  <si>
    <t>AK SSK Vítkovice "C"</t>
  </si>
  <si>
    <t>3:30.04</t>
  </si>
  <si>
    <t>3:31.92</t>
  </si>
  <si>
    <t>3:40.06</t>
  </si>
  <si>
    <t>3:43.66</t>
  </si>
  <si>
    <t>SK Spartak Praha 4 "C"</t>
  </si>
  <si>
    <t>3:48.15</t>
  </si>
  <si>
    <t>3:49.54</t>
  </si>
  <si>
    <t>3:34.02</t>
  </si>
  <si>
    <t>3:45.63</t>
  </si>
  <si>
    <t>3:47.14</t>
  </si>
  <si>
    <t>VSK Univerzita Brno "C"</t>
  </si>
  <si>
    <t>3:52.30</t>
  </si>
  <si>
    <t>Kula David</t>
  </si>
  <si>
    <t>Kotulán Zdeněk</t>
  </si>
  <si>
    <t>Časlava Petr</t>
  </si>
  <si>
    <t>060386</t>
  </si>
  <si>
    <t>020686</t>
  </si>
  <si>
    <t>200685</t>
  </si>
  <si>
    <t>061085</t>
  </si>
  <si>
    <t>300185</t>
  </si>
  <si>
    <t>210186</t>
  </si>
  <si>
    <t>040486</t>
  </si>
  <si>
    <t>220585</t>
  </si>
  <si>
    <t>210687</t>
  </si>
  <si>
    <t>280586</t>
  </si>
  <si>
    <t>081285</t>
  </si>
  <si>
    <t>131186</t>
  </si>
  <si>
    <t>080486</t>
  </si>
  <si>
    <t>250287</t>
  </si>
  <si>
    <t>091085</t>
  </si>
  <si>
    <t>160486</t>
  </si>
  <si>
    <t>070186</t>
  </si>
  <si>
    <t>270186</t>
  </si>
  <si>
    <t>Výtisk Radek</t>
  </si>
  <si>
    <t>280486</t>
  </si>
  <si>
    <t>221086</t>
  </si>
  <si>
    <t>170185</t>
  </si>
  <si>
    <t>280485</t>
  </si>
  <si>
    <t>?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</si>
</sst>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m:ss.00"/>
    <numFmt numFmtId="173" formatCode="0.0"/>
    <numFmt numFmtId="174" formatCode="mm:ss.0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[Red]0.00"/>
  </numFmts>
  <fonts count="1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0"/>
    </font>
    <font>
      <b/>
      <i/>
      <u val="single"/>
      <sz val="10"/>
      <name val="Arial"/>
      <family val="2"/>
    </font>
    <font>
      <u val="single"/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14" fontId="1" fillId="0" borderId="0" xfId="0" applyNumberFormat="1" applyFont="1" applyBorder="1" applyAlignment="1" quotePrefix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 quotePrefix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 horizontal="center"/>
    </xf>
    <xf numFmtId="179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7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9" fontId="7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79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workbookViewId="0" topLeftCell="A1">
      <selection activeCell="J32" sqref="J32"/>
    </sheetView>
  </sheetViews>
  <sheetFormatPr defaultColWidth="9.00390625" defaultRowHeight="12.75"/>
  <cols>
    <col min="1" max="1" width="2.00390625" style="6" bestFit="1" customWidth="1"/>
    <col min="2" max="2" width="7.125" style="6" bestFit="1" customWidth="1"/>
    <col min="3" max="3" width="17.625" style="6" bestFit="1" customWidth="1"/>
    <col min="4" max="4" width="8.00390625" style="6" bestFit="1" customWidth="1"/>
    <col min="5" max="5" width="21.00390625" style="6" bestFit="1" customWidth="1"/>
    <col min="6" max="6" width="5.75390625" style="6" bestFit="1" customWidth="1"/>
    <col min="7" max="7" width="5.00390625" style="6" bestFit="1" customWidth="1"/>
    <col min="8" max="16384" width="9.125" style="6" customWidth="1"/>
  </cols>
  <sheetData>
    <row r="1" ht="12.75">
      <c r="C1" s="13" t="s">
        <v>17</v>
      </c>
    </row>
    <row r="2" spans="2:7" ht="12.75">
      <c r="B2" s="14" t="s">
        <v>19</v>
      </c>
      <c r="C2" s="6" t="s">
        <v>7</v>
      </c>
      <c r="D2" s="15" t="s">
        <v>8</v>
      </c>
      <c r="E2" s="15" t="s">
        <v>9</v>
      </c>
      <c r="F2" s="14" t="s">
        <v>143</v>
      </c>
      <c r="G2" s="14" t="s">
        <v>144</v>
      </c>
    </row>
    <row r="3" spans="3:5" ht="12.75">
      <c r="C3" s="6" t="str">
        <f>IF(AND(B3&gt;0),LOOKUP(B3,'startovní listina'!$A$3:$B$301)," ")</f>
        <v> </v>
      </c>
      <c r="D3" s="6" t="str">
        <f>IF(AND(B3&gt;0),LOOKUP(B3,'startovní listina'!$A$3:$A$301,'startovní listina'!$C$3:$C$301)," ")</f>
        <v> </v>
      </c>
      <c r="E3" s="6" t="str">
        <f>IF(AND(B3&gt;0),LOOKUP(B3,'startovní listina'!$A$3:$A$301,'startovní listina'!$D$3:$D$301)," ")</f>
        <v> </v>
      </c>
    </row>
    <row r="4" spans="1:7" ht="12.75">
      <c r="A4" s="6">
        <v>1</v>
      </c>
      <c r="B4" s="6">
        <v>79</v>
      </c>
      <c r="C4" s="6" t="str">
        <f>IF(AND(B4&gt;0),LOOKUP(B4,'startovní listina'!$A$3:$B$301)," ")</f>
        <v>Vaníčková Lucie</v>
      </c>
      <c r="D4" s="6">
        <f>IF(AND(B4&gt;0),LOOKUP(B4,'startovní listina'!$A$3:$A$301,'startovní listina'!$C$3:$C$301)," ")</f>
        <v>280786</v>
      </c>
      <c r="E4" s="6" t="str">
        <f>IF(AND(B4&gt;0),LOOKUP(B4,'startovní listina'!$A$3:$A$301,'startovní listina'!$D$3:$D$301)," ")</f>
        <v>SK ZŠ Jablonné v Podj.</v>
      </c>
      <c r="F4" s="12">
        <v>165</v>
      </c>
      <c r="G4" s="6">
        <v>11</v>
      </c>
    </row>
    <row r="5" spans="1:7" ht="12.75">
      <c r="A5" s="6">
        <v>2</v>
      </c>
      <c r="B5" s="6">
        <v>120</v>
      </c>
      <c r="C5" s="6">
        <f>IF(AND(B5&gt;0),LOOKUP(B5,'startovní listina'!$A$3:$B$301)," ")</f>
        <v>0</v>
      </c>
      <c r="D5" s="6">
        <f>IF(AND(B5&gt;0),LOOKUP(B5,'startovní listina'!$A$3:$A$301,'startovní listina'!$C$3:$C$301)," ")</f>
        <v>0</v>
      </c>
      <c r="E5" s="6" t="str">
        <f>IF(AND(B5&gt;0),LOOKUP(B5,'startovní listina'!$A$3:$A$301,'startovní listina'!$D$3:$D$301)," ")</f>
        <v>AC Pardubice </v>
      </c>
      <c r="F5" s="12">
        <v>165</v>
      </c>
      <c r="G5" s="6">
        <v>9</v>
      </c>
    </row>
    <row r="6" spans="1:7" ht="12.75">
      <c r="A6" s="6">
        <v>3</v>
      </c>
      <c r="B6" s="6">
        <v>226</v>
      </c>
      <c r="C6" s="6" t="str">
        <f>IF(AND(B6&gt;0),LOOKUP(B6,'startovní listina'!$A$3:$B$301)," ")</f>
        <v>Vývodová Barbora</v>
      </c>
      <c r="D6" s="6" t="str">
        <f>IF(AND(B6&gt;0),LOOKUP(B6,'startovní listina'!$A$3:$A$301,'startovní listina'!$C$3:$C$301)," ")</f>
        <v>230388</v>
      </c>
      <c r="E6" s="6" t="str">
        <f>IF(AND(B6&gt;0),LOOKUP(B6,'startovní listina'!$A$3:$A$301,'startovní listina'!$D$3:$D$301)," ")</f>
        <v>AK Zlín</v>
      </c>
      <c r="F6" s="12">
        <v>160</v>
      </c>
      <c r="G6" s="6">
        <v>8</v>
      </c>
    </row>
    <row r="7" spans="1:7" ht="12.75">
      <c r="A7" s="6">
        <v>4</v>
      </c>
      <c r="B7" s="6">
        <v>136</v>
      </c>
      <c r="C7" s="6" t="str">
        <f>IF(AND(B7&gt;0),LOOKUP(B7,'startovní listina'!$A$3:$B$301)," ")</f>
        <v>Kavínová Hana</v>
      </c>
      <c r="D7" s="6" t="str">
        <f>IF(AND(B7&gt;0),LOOKUP(B7,'startovní listina'!$A$3:$A$301,'startovní listina'!$C$3:$C$301)," ")</f>
        <v>090485</v>
      </c>
      <c r="E7" s="6" t="str">
        <f>IF(AND(B7&gt;0),LOOKUP(B7,'startovní listina'!$A$3:$A$301,'startovní listina'!$D$3:$D$301)," ")</f>
        <v>TJ Slavoj Stará Boleslav</v>
      </c>
      <c r="F7" s="12">
        <v>160</v>
      </c>
      <c r="G7" s="6">
        <v>7</v>
      </c>
    </row>
    <row r="8" spans="1:7" ht="12.75">
      <c r="A8" s="6">
        <v>5</v>
      </c>
      <c r="B8" s="6">
        <v>138</v>
      </c>
      <c r="C8" s="6" t="str">
        <f>IF(AND(B8&gt;0),LOOKUP(B8,'startovní listina'!$A$3:$B$301)," ")</f>
        <v>Kváčová Martina</v>
      </c>
      <c r="D8" s="6">
        <f>IF(AND(B8&gt;0),LOOKUP(B8,'startovní listina'!$A$3:$A$301,'startovní listina'!$C$3:$C$301)," ")</f>
        <v>300889</v>
      </c>
      <c r="E8" s="6" t="str">
        <f>IF(AND(B8&gt;0),LOOKUP(B8,'startovní listina'!$A$3:$A$301,'startovní listina'!$D$3:$D$301)," ")</f>
        <v>TJ Slavoj Stará Boleslav</v>
      </c>
      <c r="F8" s="12">
        <v>155</v>
      </c>
      <c r="G8" s="6">
        <v>6</v>
      </c>
    </row>
    <row r="9" spans="1:7" ht="12.75">
      <c r="A9" s="6">
        <v>6</v>
      </c>
      <c r="B9" s="6">
        <v>134</v>
      </c>
      <c r="C9" s="6" t="str">
        <f>IF(AND(B9&gt;0),LOOKUP(B9,'startovní listina'!$A$3:$B$301)," ")</f>
        <v>Hejretová Radka</v>
      </c>
      <c r="D9" s="6">
        <f>IF(AND(B9&gt;0),LOOKUP(B9,'startovní listina'!$A$3:$A$301,'startovní listina'!$C$3:$C$301)," ")</f>
        <v>170587</v>
      </c>
      <c r="E9" s="6" t="str">
        <f>IF(AND(B9&gt;0),LOOKUP(B9,'startovní listina'!$A$3:$A$301,'startovní listina'!$D$3:$D$301)," ")</f>
        <v>TJ Slavoj Stará Boleslav</v>
      </c>
      <c r="F9" s="12">
        <v>155</v>
      </c>
      <c r="G9" s="6">
        <v>5</v>
      </c>
    </row>
    <row r="10" spans="1:7" ht="12.75">
      <c r="A10" s="6">
        <v>7</v>
      </c>
      <c r="B10" s="6">
        <v>215</v>
      </c>
      <c r="C10" s="6" t="str">
        <f>IF(AND(B10&gt;0),LOOKUP(B10,'startovní listina'!$A$3:$B$301)," ")</f>
        <v>Eischmannová Tereza</v>
      </c>
      <c r="D10" s="6" t="str">
        <f>IF(AND(B10&gt;0),LOOKUP(B10,'startovní listina'!$A$3:$A$301,'startovní listina'!$C$3:$C$301)," ")</f>
        <v>140587</v>
      </c>
      <c r="E10" s="6" t="str">
        <f>IF(AND(B10&gt;0),LOOKUP(B10,'startovní listina'!$A$3:$A$301,'startovní listina'!$D$3:$D$301)," ")</f>
        <v>AK Zlín</v>
      </c>
      <c r="F10" s="12">
        <v>150</v>
      </c>
      <c r="G10" s="6">
        <v>4</v>
      </c>
    </row>
    <row r="11" spans="1:6" ht="12.75">
      <c r="A11" s="6">
        <v>8</v>
      </c>
      <c r="B11" s="6">
        <v>133</v>
      </c>
      <c r="C11" s="6" t="str">
        <f>IF(AND(B11&gt;0),LOOKUP(B11,'startovní listina'!$A$3:$B$301)," ")</f>
        <v>Gottwaldová Iveta</v>
      </c>
      <c r="D11" s="6">
        <f>IF(AND(B11&gt;0),LOOKUP(B11,'startovní listina'!$A$3:$A$301,'startovní listina'!$C$3:$C$301)," ")</f>
        <v>101288</v>
      </c>
      <c r="E11" s="6" t="str">
        <f>IF(AND(B11&gt;0),LOOKUP(B11,'startovní listina'!$A$3:$A$301,'startovní listina'!$D$3:$D$301)," ")</f>
        <v>TJ Slavoj Stará Boleslav</v>
      </c>
      <c r="F11" s="12">
        <v>0</v>
      </c>
    </row>
    <row r="12" ht="12.75">
      <c r="F12" s="12"/>
    </row>
    <row r="13" spans="3:5" ht="12.75">
      <c r="C13" s="13" t="s">
        <v>57</v>
      </c>
      <c r="D13" s="6" t="str">
        <f>IF(AND(B13&gt;0),LOOKUP(B13,'startovní listina'!$A$3:$A$301,'startovní listina'!$C$3:$C$301)," ")</f>
        <v> </v>
      </c>
      <c r="E13" s="6" t="str">
        <f>IF(AND(B13&gt;0),LOOKUP(B13,'startovní listina'!$A$3:$A$301,'startovní listina'!$D$3:$D$301)," ")</f>
        <v> </v>
      </c>
    </row>
    <row r="14" spans="1:7" ht="12.75">
      <c r="A14" s="6">
        <v>1</v>
      </c>
      <c r="B14" s="6">
        <v>134</v>
      </c>
      <c r="C14" s="6" t="str">
        <f>IF(AND(B14&gt;0),LOOKUP(B14,'startovní listina'!$A$3:$B$301)," ")</f>
        <v>Hejretová Radka</v>
      </c>
      <c r="D14" s="6">
        <f>IF(AND(B14&gt;0),LOOKUP(B14,'startovní listina'!$A$3:$A$301,'startovní listina'!$C$3:$C$301)," ")</f>
        <v>170587</v>
      </c>
      <c r="E14" s="6" t="str">
        <f>IF(AND(B14&gt;0),LOOKUP(B14,'startovní listina'!$A$3:$A$301,'startovní listina'!$D$3:$D$301)," ")</f>
        <v>TJ Slavoj Stará Boleslav</v>
      </c>
      <c r="F14" s="12">
        <v>330</v>
      </c>
      <c r="G14" s="6">
        <v>11</v>
      </c>
    </row>
    <row r="15" spans="1:7" ht="12.75">
      <c r="A15" s="6">
        <v>2</v>
      </c>
      <c r="B15" s="6">
        <v>135</v>
      </c>
      <c r="C15" s="6" t="str">
        <f>IF(AND(B15&gt;0),LOOKUP(B15,'startovní listina'!$A$3:$B$301)," ")</f>
        <v>Holubová Lenka</v>
      </c>
      <c r="D15" s="6">
        <f>IF(AND(B15&gt;0),LOOKUP(B15,'startovní listina'!$A$3:$A$301,'startovní listina'!$C$3:$C$301)," ")</f>
        <v>231289</v>
      </c>
      <c r="E15" s="6" t="str">
        <f>IF(AND(B15&gt;0),LOOKUP(B15,'startovní listina'!$A$3:$A$301,'startovní listina'!$D$3:$D$301)," ")</f>
        <v>TJ Slavoj Stará Boleslav</v>
      </c>
      <c r="F15" s="12">
        <v>320</v>
      </c>
      <c r="G15" s="6">
        <v>9</v>
      </c>
    </row>
    <row r="16" spans="1:7" ht="12.75">
      <c r="A16" s="6">
        <v>3</v>
      </c>
      <c r="B16" s="6">
        <v>254</v>
      </c>
      <c r="C16" s="6">
        <f>IF(AND(B16&gt;0),LOOKUP(B16,'startovní listina'!$A$3:$B$301)," ")</f>
        <v>0</v>
      </c>
      <c r="D16" s="6">
        <f>IF(AND(B16&gt;0),LOOKUP(B16,'startovní listina'!$A$3:$A$301,'startovní listina'!$C$3:$C$301)," ")</f>
        <v>0</v>
      </c>
      <c r="E16" s="6">
        <f>IF(AND(B16&gt;0),LOOKUP(B16,'startovní listina'!$A$3:$A$301,'startovní listina'!$D$3:$D$301)," ")</f>
        <v>0</v>
      </c>
      <c r="F16" s="12">
        <v>290</v>
      </c>
      <c r="G16" s="6">
        <v>8</v>
      </c>
    </row>
    <row r="17" spans="1:7" ht="12.75">
      <c r="A17" s="6">
        <v>4</v>
      </c>
      <c r="B17" s="6">
        <v>30</v>
      </c>
      <c r="C17" s="6" t="str">
        <f>IF(AND(B17&gt;0),LOOKUP(B17,'startovní listina'!$A$3:$B$301)," ")</f>
        <v>Paterová Jana</v>
      </c>
      <c r="D17" s="6">
        <f>IF(AND(B17&gt;0),LOOKUP(B17,'startovní listina'!$A$3:$A$301,'startovní listina'!$C$3:$C$301)," ")</f>
        <v>250386</v>
      </c>
      <c r="E17" s="6" t="str">
        <f>IF(AND(B17&gt;0),LOOKUP(B17,'startovní listina'!$A$3:$A$301,'startovní listina'!$D$3:$D$301)," ")</f>
        <v>AK Most  </v>
      </c>
      <c r="F17" s="12">
        <v>290</v>
      </c>
      <c r="G17" s="6">
        <v>7</v>
      </c>
    </row>
    <row r="18" spans="1:7" ht="12.75">
      <c r="A18" s="6">
        <v>5</v>
      </c>
      <c r="B18" s="6">
        <v>253</v>
      </c>
      <c r="C18" s="6">
        <f>IF(AND(B18&gt;0),LOOKUP(B18,'startovní listina'!$A$3:$B$301)," ")</f>
        <v>0</v>
      </c>
      <c r="D18" s="6">
        <f>IF(AND(B18&gt;0),LOOKUP(B18,'startovní listina'!$A$3:$A$301,'startovní listina'!$C$3:$C$301)," ")</f>
        <v>0</v>
      </c>
      <c r="E18" s="6">
        <f>IF(AND(B18&gt;0),LOOKUP(B18,'startovní listina'!$A$3:$A$301,'startovní listina'!$D$3:$D$301)," ")</f>
        <v>0</v>
      </c>
      <c r="F18" s="12">
        <v>280</v>
      </c>
      <c r="G18" s="6">
        <v>6</v>
      </c>
    </row>
    <row r="19" spans="1:7" ht="12.75">
      <c r="A19" s="6">
        <v>6</v>
      </c>
      <c r="B19" s="6">
        <v>137</v>
      </c>
      <c r="C19" s="6" t="str">
        <f>IF(AND(B19&gt;0),LOOKUP(B19,'startovní listina'!$A$3:$B$301)," ")</f>
        <v>Klierová Nikol</v>
      </c>
      <c r="D19" s="6" t="str">
        <f>IF(AND(B19&gt;0),LOOKUP(B19,'startovní listina'!$A$3:$A$301,'startovní listina'!$C$3:$C$301)," ")</f>
        <v>030590</v>
      </c>
      <c r="E19" s="6" t="str">
        <f>IF(AND(B19&gt;0),LOOKUP(B19,'startovní listina'!$A$3:$A$301,'startovní listina'!$D$3:$D$301)," ")</f>
        <v>TJ Slavoj Stará Boleslav</v>
      </c>
      <c r="F19" s="12">
        <v>270</v>
      </c>
      <c r="G19" s="6">
        <v>5</v>
      </c>
    </row>
    <row r="20" spans="1:7" ht="12.75">
      <c r="A20" s="6">
        <v>7</v>
      </c>
      <c r="B20" s="6">
        <v>139</v>
      </c>
      <c r="C20" s="6" t="str">
        <f>IF(AND(B20&gt;0),LOOKUP(B20,'startovní listina'!$A$3:$B$301)," ")</f>
        <v>Kycltová Kateřina</v>
      </c>
      <c r="D20" s="6" t="str">
        <f>IF(AND(B20&gt;0),LOOKUP(B20,'startovní listina'!$A$3:$A$301,'startovní listina'!$C$3:$C$301)," ")</f>
        <v>030590</v>
      </c>
      <c r="E20" s="6" t="str">
        <f>IF(AND(B20&gt;0),LOOKUP(B20,'startovní listina'!$A$3:$A$301,'startovní listina'!$D$3:$D$301)," ")</f>
        <v>TJ Slavoj Stará Boleslav</v>
      </c>
      <c r="F20" s="12">
        <v>240</v>
      </c>
      <c r="G20" s="6">
        <v>4</v>
      </c>
    </row>
    <row r="21" spans="1:7" ht="12.75">
      <c r="A21" s="6">
        <v>8</v>
      </c>
      <c r="B21" s="6">
        <v>15</v>
      </c>
      <c r="C21" s="6" t="str">
        <f>IF(AND(B21&gt;0),LOOKUP(B21,'startovní listina'!$A$3:$B$301)," ")</f>
        <v>Novotná Kateřina</v>
      </c>
      <c r="D21" s="6" t="str">
        <f>IF(AND(B21&gt;0),LOOKUP(B21,'startovní listina'!$A$3:$A$301,'startovní listina'!$C$3:$C$301)," ")</f>
        <v>110687</v>
      </c>
      <c r="E21" s="6" t="str">
        <f>IF(AND(B21&gt;0),LOOKUP(B21,'startovní listina'!$A$3:$A$301,'startovní listina'!$D$3:$D$301)," ")</f>
        <v>ASK Slavia Praha   </v>
      </c>
      <c r="F21" s="12">
        <v>240</v>
      </c>
      <c r="G21" s="6">
        <v>3</v>
      </c>
    </row>
    <row r="22" spans="3:6" ht="12.75">
      <c r="C22" s="6" t="str">
        <f>IF(AND(B22&gt;0),LOOKUP(B22,'startovní listina'!$A$3:$B$301)," ")</f>
        <v> </v>
      </c>
      <c r="D22" s="6" t="str">
        <f>IF(AND(B22&gt;0),LOOKUP(B22,'startovní listina'!$A$3:$A$301,'startovní listina'!$C$3:$C$301)," ")</f>
        <v> </v>
      </c>
      <c r="E22" s="6" t="str">
        <f>IF(AND(B22&gt;0),LOOKUP(B22,'startovní listina'!$A$3:$A$301,'startovní listina'!$D$3:$D$301)," ")</f>
        <v> </v>
      </c>
      <c r="F22" s="12"/>
    </row>
    <row r="23" spans="1:7" ht="12.75">
      <c r="A23"/>
      <c r="B23" s="25" t="s">
        <v>148</v>
      </c>
      <c r="C23"/>
      <c r="D23"/>
      <c r="E23"/>
      <c r="F23"/>
      <c r="G23"/>
    </row>
    <row r="24" spans="1:7" ht="12.75">
      <c r="A24">
        <v>2</v>
      </c>
      <c r="B24" s="25" t="s">
        <v>108</v>
      </c>
      <c r="C24"/>
      <c r="D24"/>
      <c r="E24"/>
      <c r="F24" s="27">
        <v>256</v>
      </c>
      <c r="G24" s="26">
        <v>6</v>
      </c>
    </row>
    <row r="25" spans="1:7" ht="12.75">
      <c r="A25">
        <v>4</v>
      </c>
      <c r="B25" s="25" t="s">
        <v>109</v>
      </c>
      <c r="C25"/>
      <c r="D25"/>
      <c r="E25"/>
      <c r="F25" s="27">
        <v>213</v>
      </c>
      <c r="G25" s="26">
        <v>5</v>
      </c>
    </row>
    <row r="26" spans="1:7" ht="12.75">
      <c r="A26">
        <v>5</v>
      </c>
      <c r="B26" s="1" t="s">
        <v>110</v>
      </c>
      <c r="C26"/>
      <c r="D26"/>
      <c r="E26"/>
      <c r="F26" s="27">
        <v>161</v>
      </c>
      <c r="G26" s="26">
        <v>4</v>
      </c>
    </row>
    <row r="27" spans="1:7" ht="12.75">
      <c r="A27">
        <v>6</v>
      </c>
      <c r="B27" s="25" t="s">
        <v>111</v>
      </c>
      <c r="C27"/>
      <c r="D27"/>
      <c r="E27"/>
      <c r="F27" s="27">
        <v>158</v>
      </c>
      <c r="G27" s="26">
        <v>3</v>
      </c>
    </row>
    <row r="28" spans="1:7" ht="12.75">
      <c r="A28">
        <v>7</v>
      </c>
      <c r="B28" s="29" t="s">
        <v>63</v>
      </c>
      <c r="C28"/>
      <c r="D28"/>
      <c r="E28"/>
      <c r="F28" s="27">
        <v>111</v>
      </c>
      <c r="G28" s="26">
        <v>2</v>
      </c>
    </row>
    <row r="29" spans="1:7" ht="12.75">
      <c r="A29">
        <v>8</v>
      </c>
      <c r="B29" s="1" t="s">
        <v>112</v>
      </c>
      <c r="C29"/>
      <c r="D29"/>
      <c r="E29"/>
      <c r="F29" s="27">
        <v>57</v>
      </c>
      <c r="G29" s="26">
        <v>1</v>
      </c>
    </row>
    <row r="30" spans="1:7" ht="12.75">
      <c r="A30"/>
      <c r="B30" s="1"/>
      <c r="C30"/>
      <c r="D30"/>
      <c r="E30"/>
      <c r="F30" s="27"/>
      <c r="G30" s="26"/>
    </row>
    <row r="31" spans="1:7" ht="12.75">
      <c r="A31"/>
      <c r="B31" s="25" t="s">
        <v>149</v>
      </c>
      <c r="C31"/>
      <c r="D31"/>
      <c r="E31"/>
      <c r="F31"/>
      <c r="G31"/>
    </row>
    <row r="32" spans="1:7" ht="12.75">
      <c r="A32">
        <v>1</v>
      </c>
      <c r="B32" s="25" t="s">
        <v>106</v>
      </c>
      <c r="C32"/>
      <c r="D32"/>
      <c r="E32"/>
      <c r="F32" s="27">
        <f>183+180+199.5+163</f>
        <v>725.5</v>
      </c>
      <c r="G32" s="28">
        <f>8+8+8+6</f>
        <v>30</v>
      </c>
    </row>
    <row r="33" spans="1:7" ht="12.75">
      <c r="A33">
        <v>2</v>
      </c>
      <c r="B33" s="25" t="s">
        <v>107</v>
      </c>
      <c r="C33"/>
      <c r="D33"/>
      <c r="E33"/>
      <c r="F33" s="27">
        <f>163+173+175+211</f>
        <v>722</v>
      </c>
      <c r="G33" s="26">
        <f>6+6+7+8</f>
        <v>27</v>
      </c>
    </row>
    <row r="34" spans="1:7" ht="12.75">
      <c r="A34">
        <v>3</v>
      </c>
      <c r="B34" s="25" t="s">
        <v>108</v>
      </c>
      <c r="C34"/>
      <c r="D34"/>
      <c r="E34"/>
      <c r="F34" s="27">
        <f>174+176+157+204+256</f>
        <v>967</v>
      </c>
      <c r="G34" s="26">
        <f>7+7+6+7+6</f>
        <v>33</v>
      </c>
    </row>
    <row r="35" spans="1:7" ht="12.75">
      <c r="A35">
        <v>4</v>
      </c>
      <c r="B35" s="25" t="s">
        <v>109</v>
      </c>
      <c r="C35"/>
      <c r="D35"/>
      <c r="E35"/>
      <c r="F35" s="27">
        <f>157.5+134+145+135+213</f>
        <v>784.5</v>
      </c>
      <c r="G35" s="26">
        <f>5+5+5+5+5</f>
        <v>25</v>
      </c>
    </row>
    <row r="36" spans="1:7" ht="12.75">
      <c r="A36">
        <v>5</v>
      </c>
      <c r="B36" s="1" t="s">
        <v>110</v>
      </c>
      <c r="C36"/>
      <c r="D36"/>
      <c r="E36"/>
      <c r="F36" s="27">
        <f>154.5+122+125.5+122+161</f>
        <v>685</v>
      </c>
      <c r="G36" s="26">
        <f>4+4+4+4+4</f>
        <v>20</v>
      </c>
    </row>
    <row r="37" spans="1:7" ht="12.75">
      <c r="A37">
        <v>6</v>
      </c>
      <c r="B37" s="25" t="s">
        <v>111</v>
      </c>
      <c r="C37"/>
      <c r="D37"/>
      <c r="E37"/>
      <c r="F37" s="27">
        <f>97+109+100+69+158</f>
        <v>533</v>
      </c>
      <c r="G37" s="26">
        <f>3+3+3+3+3</f>
        <v>15</v>
      </c>
    </row>
    <row r="38" spans="1:7" ht="12.75">
      <c r="A38">
        <v>7</v>
      </c>
      <c r="B38" s="29" t="s">
        <v>63</v>
      </c>
      <c r="C38"/>
      <c r="D38"/>
      <c r="E38"/>
      <c r="F38" s="27">
        <f>45+66+66+64+111</f>
        <v>352</v>
      </c>
      <c r="G38" s="26">
        <f>2+2+2+2+2</f>
        <v>10</v>
      </c>
    </row>
    <row r="39" spans="1:7" ht="12.75">
      <c r="A39">
        <v>8</v>
      </c>
      <c r="B39" s="1" t="s">
        <v>112</v>
      </c>
      <c r="C39"/>
      <c r="D39"/>
      <c r="E39"/>
      <c r="F39" s="27">
        <f>30+48+35+33+57</f>
        <v>203</v>
      </c>
      <c r="G39" s="26">
        <f>1+1+1+1+1</f>
        <v>5</v>
      </c>
    </row>
    <row r="40" spans="1:7" ht="12.75">
      <c r="A40"/>
      <c r="F40" s="12"/>
      <c r="G40"/>
    </row>
    <row r="41" spans="1:7" ht="12.75">
      <c r="A41" t="s">
        <v>150</v>
      </c>
      <c r="E41" s="6" t="s">
        <v>151</v>
      </c>
      <c r="F41" s="12"/>
      <c r="G41"/>
    </row>
    <row r="42" spans="1:7" ht="12.75">
      <c r="A42"/>
      <c r="C42" s="6" t="s">
        <v>115</v>
      </c>
      <c r="F42" s="12"/>
      <c r="G42"/>
    </row>
    <row r="43" ht="12.75">
      <c r="F43" s="12"/>
    </row>
    <row r="44" ht="12.75">
      <c r="F44" s="12"/>
    </row>
    <row r="45" ht="12.75">
      <c r="F45" s="12"/>
    </row>
    <row r="46" ht="12.75">
      <c r="F46" s="12"/>
    </row>
    <row r="47" ht="12.75">
      <c r="F47" s="12"/>
    </row>
    <row r="48" ht="12.75">
      <c r="F48" s="12"/>
    </row>
    <row r="49" ht="12.75">
      <c r="F49" s="12"/>
    </row>
    <row r="50" ht="12.75">
      <c r="F50" s="12"/>
    </row>
    <row r="51" ht="12.75">
      <c r="F51" s="12"/>
    </row>
    <row r="52" ht="12.75">
      <c r="F52" s="12"/>
    </row>
    <row r="53" ht="12.75">
      <c r="F53" s="12"/>
    </row>
    <row r="54" ht="12.75">
      <c r="F54" s="12"/>
    </row>
    <row r="55" ht="12.75">
      <c r="F55" s="12"/>
    </row>
    <row r="56" ht="12.75">
      <c r="F56" s="12"/>
    </row>
    <row r="57" ht="12.75">
      <c r="F57" s="12"/>
    </row>
    <row r="58" ht="12.75">
      <c r="F58" s="12"/>
    </row>
    <row r="66" spans="2:6" ht="15">
      <c r="B66" s="22"/>
      <c r="C66" s="22"/>
      <c r="D66" s="31"/>
      <c r="E66" s="13"/>
      <c r="F66" s="13"/>
    </row>
    <row r="67" spans="2:5" ht="12.75">
      <c r="B67" s="13"/>
      <c r="C67" s="13"/>
      <c r="D67" s="13"/>
      <c r="E67" s="13"/>
    </row>
    <row r="68" ht="15">
      <c r="C68" s="24"/>
    </row>
    <row r="69" spans="3:5" ht="12.75">
      <c r="C69" s="13"/>
      <c r="E69" s="13"/>
    </row>
    <row r="70" spans="2:7" ht="12.75">
      <c r="B70" s="14"/>
      <c r="D70" s="15"/>
      <c r="E70" s="15"/>
      <c r="F70" s="14"/>
      <c r="G70" s="14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88" ht="12.75">
      <c r="F88" s="12"/>
    </row>
  </sheetData>
  <printOptions/>
  <pageMargins left="0.75" right="0.75" top="1" bottom="1" header="0.4921259845" footer="0.4921259845"/>
  <pageSetup firstPageNumber="9" useFirstPageNumber="1" fitToHeight="1" fitToWidth="1" horizontalDpi="300" verticalDpi="3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workbookViewId="0" topLeftCell="A28">
      <selection activeCell="G66" sqref="G66"/>
    </sheetView>
  </sheetViews>
  <sheetFormatPr defaultColWidth="9.00390625" defaultRowHeight="12.75"/>
  <cols>
    <col min="1" max="1" width="3.00390625" style="6" bestFit="1" customWidth="1"/>
    <col min="2" max="2" width="5.625" style="6" customWidth="1"/>
    <col min="3" max="3" width="18.00390625" style="6" bestFit="1" customWidth="1"/>
    <col min="4" max="4" width="7.00390625" style="6" customWidth="1"/>
    <col min="5" max="5" width="21.00390625" style="6" bestFit="1" customWidth="1"/>
    <col min="6" max="6" width="6.00390625" style="6" bestFit="1" customWidth="1"/>
    <col min="7" max="7" width="5.00390625" style="6" bestFit="1" customWidth="1"/>
    <col min="8" max="16384" width="9.125" style="6" customWidth="1"/>
  </cols>
  <sheetData>
    <row r="1" spans="3:5" ht="12.75">
      <c r="C1" s="13" t="s">
        <v>16</v>
      </c>
      <c r="E1" s="13"/>
    </row>
    <row r="2" spans="2:7" ht="25.5">
      <c r="B2" s="14" t="s">
        <v>18</v>
      </c>
      <c r="C2" s="6" t="s">
        <v>7</v>
      </c>
      <c r="D2" s="15" t="s">
        <v>8</v>
      </c>
      <c r="E2" s="15" t="s">
        <v>9</v>
      </c>
      <c r="F2" s="14" t="s">
        <v>143</v>
      </c>
      <c r="G2" s="14" t="s">
        <v>144</v>
      </c>
    </row>
    <row r="3" spans="1:7" ht="12.75">
      <c r="A3" s="6">
        <v>1</v>
      </c>
      <c r="B3" s="6">
        <v>226</v>
      </c>
      <c r="C3" s="6" t="str">
        <f>IF(AND(B3&gt;0),LOOKUP(B3,'startovní listina'!$A$3:$B$301)," ")</f>
        <v>Vývodová Barbora</v>
      </c>
      <c r="D3" s="6" t="str">
        <f>IF(AND(B3&gt;0),LOOKUP(B3,'startovní listina'!$A$3:$A$301,'startovní listina'!$C$3:$C$301)," ")</f>
        <v>230388</v>
      </c>
      <c r="E3" s="6" t="str">
        <f>IF(AND(B3&gt;0),LOOKUP(B3,'startovní listina'!$A$3:$A$301,'startovní listina'!$D$3:$D$301)," ")</f>
        <v>AK Zlín</v>
      </c>
      <c r="F3" s="17">
        <v>522</v>
      </c>
      <c r="G3" s="6">
        <v>11</v>
      </c>
    </row>
    <row r="4" spans="1:7" ht="12.75">
      <c r="A4" s="6">
        <v>2</v>
      </c>
      <c r="B4" s="6">
        <v>79</v>
      </c>
      <c r="C4" s="6" t="str">
        <f>IF(AND(B4&gt;0),LOOKUP(B4,'startovní listina'!$A$3:$B$301)," ")</f>
        <v>Vaníčková Lucie</v>
      </c>
      <c r="D4" s="6">
        <f>IF(AND(B4&gt;0),LOOKUP(B4,'startovní listina'!$A$3:$A$301,'startovní listina'!$C$3:$C$301)," ")</f>
        <v>280786</v>
      </c>
      <c r="E4" s="6" t="str">
        <f>IF(AND(B4&gt;0),LOOKUP(B4,'startovní listina'!$A$3:$A$301,'startovní listina'!$D$3:$D$301)," ")</f>
        <v>SK ZŠ Jablonné v Podj.</v>
      </c>
      <c r="F4" s="17">
        <v>515</v>
      </c>
      <c r="G4" s="6">
        <v>9</v>
      </c>
    </row>
    <row r="5" spans="1:7" ht="12.75">
      <c r="A5" s="6">
        <v>3</v>
      </c>
      <c r="B5" s="6">
        <v>255</v>
      </c>
      <c r="C5" s="6">
        <f>IF(AND(B5&gt;0),LOOKUP(B5,'startovní listina'!$A$3:$B$301)," ")</f>
        <v>0</v>
      </c>
      <c r="D5" s="6">
        <f>IF(AND(B5&gt;0),LOOKUP(B5,'startovní listina'!$A$3:$A$301,'startovní listina'!$C$3:$C$301)," ")</f>
        <v>0</v>
      </c>
      <c r="E5" s="6">
        <f>IF(AND(B5&gt;0),LOOKUP(B5,'startovní listina'!$A$3:$A$301,'startovní listina'!$D$3:$D$301)," ")</f>
        <v>0</v>
      </c>
      <c r="F5" s="17">
        <v>504</v>
      </c>
      <c r="G5" s="6">
        <v>8</v>
      </c>
    </row>
    <row r="6" spans="1:7" ht="12.75">
      <c r="A6" s="6">
        <v>4</v>
      </c>
      <c r="B6" s="6">
        <v>43</v>
      </c>
      <c r="C6" s="6" t="str">
        <f>IF(AND(B6&gt;0),LOOKUP(B6,'startovní listina'!$A$3:$B$301)," ")</f>
        <v>Dostálová Tereza</v>
      </c>
      <c r="D6" s="6">
        <f>IF(AND(B6&gt;0),LOOKUP(B6,'startovní listina'!$A$3:$A$301,'startovní listina'!$C$3:$C$301)," ")</f>
        <v>150590</v>
      </c>
      <c r="E6" s="6" t="str">
        <f>IF(AND(B6&gt;0),LOOKUP(B6,'startovní listina'!$A$3:$A$301,'startovní listina'!$D$3:$D$301)," ")</f>
        <v>AK Most  </v>
      </c>
      <c r="F6" s="17">
        <v>503</v>
      </c>
      <c r="G6" s="6">
        <v>7</v>
      </c>
    </row>
    <row r="7" spans="1:7" ht="12.75">
      <c r="A7" s="6">
        <v>5</v>
      </c>
      <c r="B7" s="6">
        <v>139</v>
      </c>
      <c r="C7" s="6" t="str">
        <f>IF(AND(B7&gt;0),LOOKUP(B7,'startovní listina'!$A$3:$B$301)," ")</f>
        <v>Kycltová Kateřina</v>
      </c>
      <c r="D7" s="6" t="str">
        <f>IF(AND(B7&gt;0),LOOKUP(B7,'startovní listina'!$A$3:$A$301,'startovní listina'!$C$3:$C$301)," ")</f>
        <v>030590</v>
      </c>
      <c r="E7" s="6" t="str">
        <f>IF(AND(B7&gt;0),LOOKUP(B7,'startovní listina'!$A$3:$A$301,'startovní listina'!$D$3:$D$301)," ")</f>
        <v>TJ Slavoj Stará Boleslav</v>
      </c>
      <c r="F7" s="17">
        <v>487</v>
      </c>
      <c r="G7" s="6">
        <v>6</v>
      </c>
    </row>
    <row r="8" spans="1:7" ht="12.75">
      <c r="A8" s="6">
        <v>6</v>
      </c>
      <c r="B8" s="6">
        <v>204</v>
      </c>
      <c r="C8" s="6" t="str">
        <f>IF(AND(B8&gt;0),LOOKUP(B8,'startovní listina'!$A$3:$B$301)," ")</f>
        <v>Zeťková Lenka</v>
      </c>
      <c r="D8" s="6" t="str">
        <f>IF(AND(B8&gt;0),LOOKUP(B8,'startovní listina'!$A$3:$A$301,'startovní listina'!$C$3:$C$301)," ")</f>
        <v>030688</v>
      </c>
      <c r="E8" s="6" t="str">
        <f>IF(AND(B8&gt;0),LOOKUP(B8,'startovní listina'!$A$3:$A$301,'startovní listina'!$D$3:$D$301)," ")</f>
        <v>AK Zlín</v>
      </c>
      <c r="F8" s="17">
        <v>484</v>
      </c>
      <c r="G8" s="6">
        <v>5</v>
      </c>
    </row>
    <row r="9" spans="1:7" ht="12.75">
      <c r="A9" s="6">
        <v>7</v>
      </c>
      <c r="B9" s="6">
        <v>217</v>
      </c>
      <c r="C9" s="6" t="str">
        <f>IF(AND(B9&gt;0),LOOKUP(B9,'startovní listina'!$A$3:$B$301)," ")</f>
        <v>Hanulíková Petra</v>
      </c>
      <c r="D9" s="6" t="str">
        <f>IF(AND(B9&gt;0),LOOKUP(B9,'startovní listina'!$A$3:$A$301,'startovní listina'!$C$3:$C$301)," ")</f>
        <v>170585</v>
      </c>
      <c r="E9" s="6" t="str">
        <f>IF(AND(B9&gt;0),LOOKUP(B9,'startovní listina'!$A$3:$A$301,'startovní listina'!$D$3:$D$301)," ")</f>
        <v>AK Zlín</v>
      </c>
      <c r="F9" s="17">
        <v>480</v>
      </c>
      <c r="G9" s="6">
        <v>4</v>
      </c>
    </row>
    <row r="10" spans="1:7" ht="12.75">
      <c r="A10" s="6">
        <v>8</v>
      </c>
      <c r="B10" s="6">
        <v>30</v>
      </c>
      <c r="C10" s="6" t="str">
        <f>IF(AND(B10&gt;0),LOOKUP(B10,'startovní listina'!$A$3:$B$301)," ")</f>
        <v>Paterová Jana</v>
      </c>
      <c r="D10" s="6">
        <f>IF(AND(B10&gt;0),LOOKUP(B10,'startovní listina'!$A$3:$A$301,'startovní listina'!$C$3:$C$301)," ")</f>
        <v>250386</v>
      </c>
      <c r="E10" s="6" t="str">
        <f>IF(AND(B10&gt;0),LOOKUP(B10,'startovní listina'!$A$3:$A$301,'startovní listina'!$D$3:$D$301)," ")</f>
        <v>AK Most  </v>
      </c>
      <c r="F10" s="17">
        <v>468</v>
      </c>
      <c r="G10" s="6">
        <v>3</v>
      </c>
    </row>
    <row r="11" spans="1:7" ht="12.75">
      <c r="A11" s="6">
        <v>9</v>
      </c>
      <c r="B11" s="6">
        <v>133</v>
      </c>
      <c r="C11" s="6" t="str">
        <f>IF(AND(B11&gt;0),LOOKUP(B11,'startovní listina'!$A$3:$B$301)," ")</f>
        <v>Gottwaldová Iveta</v>
      </c>
      <c r="D11" s="6">
        <f>IF(AND(B11&gt;0),LOOKUP(B11,'startovní listina'!$A$3:$A$301,'startovní listina'!$C$3:$C$301)," ")</f>
        <v>101288</v>
      </c>
      <c r="E11" s="6" t="str">
        <f>IF(AND(B11&gt;0),LOOKUP(B11,'startovní listina'!$A$3:$A$301,'startovní listina'!$D$3:$D$301)," ")</f>
        <v>TJ Slavoj Stará Boleslav</v>
      </c>
      <c r="F11" s="17">
        <v>458</v>
      </c>
      <c r="G11" s="6">
        <v>2</v>
      </c>
    </row>
    <row r="12" spans="1:7" ht="12.75">
      <c r="A12" s="6">
        <v>10</v>
      </c>
      <c r="B12" s="6">
        <v>207</v>
      </c>
      <c r="C12" s="6" t="str">
        <f>IF(AND(B12&gt;0),LOOKUP(B12,'startovní listina'!$A$3:$B$301)," ")</f>
        <v>Svobodová Kateřina</v>
      </c>
      <c r="D12" s="6" t="str">
        <f>IF(AND(B12&gt;0),LOOKUP(B12,'startovní listina'!$A$3:$A$301,'startovní listina'!$C$3:$C$301)," ")</f>
        <v>040990</v>
      </c>
      <c r="E12" s="6" t="str">
        <f>IF(AND(B12&gt;0),LOOKUP(B12,'startovní listina'!$A$3:$A$301,'startovní listina'!$D$3:$D$301)," ")</f>
        <v>AK Zlín</v>
      </c>
      <c r="F12" s="17">
        <v>453</v>
      </c>
      <c r="G12" s="6">
        <v>1</v>
      </c>
    </row>
    <row r="13" spans="1:7" ht="12.75">
      <c r="A13" s="6">
        <v>11</v>
      </c>
      <c r="B13" s="6">
        <v>45</v>
      </c>
      <c r="C13" s="6" t="str">
        <f>IF(AND(B13&gt;0),LOOKUP(B13,'startovní listina'!$A$3:$B$301)," ")</f>
        <v>Pátková Andrea</v>
      </c>
      <c r="D13" s="6" t="str">
        <f>IF(AND(B13&gt;0),LOOKUP(B13,'startovní listina'!$A$3:$A$301,'startovní listina'!$C$3:$C$301)," ")</f>
        <v>010890</v>
      </c>
      <c r="E13" s="6" t="str">
        <f>IF(AND(B13&gt;0),LOOKUP(B13,'startovní listina'!$A$3:$A$301,'startovní listina'!$D$3:$D$301)," ")</f>
        <v>AK Most  </v>
      </c>
      <c r="F13" s="17">
        <v>446</v>
      </c>
      <c r="G13" s="6">
        <v>0</v>
      </c>
    </row>
    <row r="14" spans="1:7" ht="12.75">
      <c r="A14" s="6">
        <v>12</v>
      </c>
      <c r="B14" s="6">
        <v>138</v>
      </c>
      <c r="C14" s="6" t="str">
        <f>IF(AND(B14&gt;0),LOOKUP(B14,'startovní listina'!$A$3:$B$301)," ")</f>
        <v>Kváčová Martina</v>
      </c>
      <c r="D14" s="6">
        <f>IF(AND(B14&gt;0),LOOKUP(B14,'startovní listina'!$A$3:$A$301,'startovní listina'!$C$3:$C$301)," ")</f>
        <v>300889</v>
      </c>
      <c r="E14" s="6" t="str">
        <f>IF(AND(B14&gt;0),LOOKUP(B14,'startovní listina'!$A$3:$A$301,'startovní listina'!$D$3:$D$301)," ")</f>
        <v>TJ Slavoj Stará Boleslav</v>
      </c>
      <c r="F14" s="17">
        <v>437</v>
      </c>
      <c r="G14" s="6">
        <v>0</v>
      </c>
    </row>
    <row r="15" spans="1:7" ht="12.75">
      <c r="A15" s="6">
        <v>13</v>
      </c>
      <c r="B15" s="6">
        <v>4</v>
      </c>
      <c r="C15" s="6" t="str">
        <f>IF(AND(B15&gt;0),LOOKUP(B15,'startovní listina'!$A$3:$B$301)," ")</f>
        <v>Dundáčková Petra</v>
      </c>
      <c r="D15" s="6">
        <f>IF(AND(B15&gt;0),LOOKUP(B15,'startovní listina'!$A$3:$A$301,'startovní listina'!$C$3:$C$301)," ")</f>
        <v>130289</v>
      </c>
      <c r="E15" s="6" t="str">
        <f>IF(AND(B15&gt;0),LOOKUP(B15,'startovní listina'!$A$3:$A$301,'startovní listina'!$D$3:$D$301)," ")</f>
        <v>ASK Slavia Praha   </v>
      </c>
      <c r="F15" s="17">
        <v>432</v>
      </c>
      <c r="G15" s="6">
        <v>0</v>
      </c>
    </row>
    <row r="16" spans="1:7" ht="12.75">
      <c r="A16" s="6">
        <v>14</v>
      </c>
      <c r="B16" s="6">
        <v>304</v>
      </c>
      <c r="C16" s="6">
        <f>IF(AND(B16&gt;0),LOOKUP(B16,'startovní listina'!$A$3:$B$301)," ")</f>
        <v>0</v>
      </c>
      <c r="D16" s="6">
        <f>IF(AND(B16&gt;0),LOOKUP(B16,'startovní listina'!$A$3:$A$301,'startovní listina'!$C$3:$C$301)," ")</f>
        <v>0</v>
      </c>
      <c r="E16" s="6">
        <f>IF(AND(B16&gt;0),LOOKUP(B16,'startovní listina'!$A$3:$A$301,'startovní listina'!$D$3:$D$301)," ")</f>
        <v>0</v>
      </c>
      <c r="F16" s="17">
        <v>420</v>
      </c>
      <c r="G16" s="6">
        <v>0</v>
      </c>
    </row>
    <row r="17" spans="2:7" ht="12.75">
      <c r="B17" s="6">
        <v>240</v>
      </c>
      <c r="C17" s="6">
        <f>IF(AND(B17&gt;0),LOOKUP(B17,'startovní listina'!$A$3:$B$301)," ")</f>
        <v>0</v>
      </c>
      <c r="D17" s="6">
        <f>IF(AND(B17&gt;0),LOOKUP(B17,'startovní listina'!$A$3:$A$301,'startovní listina'!$C$3:$C$301)," ")</f>
        <v>0</v>
      </c>
      <c r="E17" s="6">
        <f>IF(AND(B17&gt;0),LOOKUP(B17,'startovní listina'!$A$3:$A$301,'startovní listina'!$D$3:$D$301)," ")</f>
        <v>0</v>
      </c>
      <c r="F17" s="17">
        <v>0</v>
      </c>
      <c r="G17" s="6">
        <v>0</v>
      </c>
    </row>
    <row r="18" spans="3:6" ht="12.75">
      <c r="C18" s="6" t="str">
        <f>IF(AND(B18&gt;0),LOOKUP(B18,'startovní listina'!$A$3:$B$301)," ")</f>
        <v> </v>
      </c>
      <c r="D18" s="6" t="str">
        <f>IF(AND(B18&gt;0),LOOKUP(B18,'startovní listina'!$A$3:$A$301,'startovní listina'!$C$3:$C$301)," ")</f>
        <v> </v>
      </c>
      <c r="E18" s="6" t="str">
        <f>IF(AND(B18&gt;0),LOOKUP(B18,'startovní listina'!$A$3:$A$301,'startovní listina'!$D$3:$D$301)," ")</f>
        <v> </v>
      </c>
      <c r="F18" s="17"/>
    </row>
    <row r="19" spans="3:5" ht="12.75">
      <c r="C19" s="13" t="s">
        <v>58</v>
      </c>
      <c r="D19" s="6" t="str">
        <f>IF(AND(B19&gt;0),LOOKUP(B19,'startovní listina'!$A$3:$A$301,'startovní listina'!$C$3:$C$301)," ")</f>
        <v> </v>
      </c>
      <c r="E19" s="6" t="str">
        <f>IF(AND(B19&gt;0),LOOKUP(B19,'startovní listina'!$A$3:$A$301,'startovní listina'!$D$3:$D$301)," ")</f>
        <v> </v>
      </c>
    </row>
    <row r="20" spans="1:7" ht="12.75">
      <c r="A20" s="6">
        <v>1</v>
      </c>
      <c r="B20" s="6">
        <v>43</v>
      </c>
      <c r="C20" s="6" t="str">
        <f>IF(AND(B20&gt;0),LOOKUP(B20,'startovní listina'!$A$3:$B$301)," ")</f>
        <v>Dostálová Tereza</v>
      </c>
      <c r="D20" s="6">
        <f>IF(AND(B20&gt;0),LOOKUP(B20,'startovní listina'!$A$3:$A$301,'startovní listina'!$C$3:$C$301)," ")</f>
        <v>150590</v>
      </c>
      <c r="E20" s="6" t="str">
        <f>IF(AND(B20&gt;0),LOOKUP(B20,'startovní listina'!$A$3:$A$301,'startovní listina'!$D$3:$D$301)," ")</f>
        <v>AK Most  </v>
      </c>
      <c r="F20" s="12">
        <v>1168</v>
      </c>
      <c r="G20" s="6">
        <v>11</v>
      </c>
    </row>
    <row r="21" spans="1:7" ht="12.75">
      <c r="A21" s="6">
        <v>2</v>
      </c>
      <c r="B21" s="6">
        <v>226</v>
      </c>
      <c r="C21" s="6" t="str">
        <f>IF(AND(B21&gt;0),LOOKUP(B21,'startovní listina'!$A$3:$B$301)," ")</f>
        <v>Vývodová Barbora</v>
      </c>
      <c r="D21" s="6" t="str">
        <f>IF(AND(B21&gt;0),LOOKUP(B21,'startovní listina'!$A$3:$A$301,'startovní listina'!$C$3:$C$301)," ")</f>
        <v>230388</v>
      </c>
      <c r="E21" s="6" t="str">
        <f>IF(AND(B21&gt;0),LOOKUP(B21,'startovní listina'!$A$3:$A$301,'startovní listina'!$D$3:$D$301)," ")</f>
        <v>AK Zlín</v>
      </c>
      <c r="F21" s="12">
        <v>1132</v>
      </c>
      <c r="G21" s="6">
        <v>9</v>
      </c>
    </row>
    <row r="22" spans="1:7" ht="12.75">
      <c r="A22" s="6">
        <v>3</v>
      </c>
      <c r="B22" s="6">
        <v>72</v>
      </c>
      <c r="C22" s="6">
        <f>IF(AND(B22&gt;0),LOOKUP(B22,'startovní listina'!$A$3:$B$301)," ")</f>
        <v>0</v>
      </c>
      <c r="D22" s="6">
        <f>IF(AND(B22&gt;0),LOOKUP(B22,'startovní listina'!$A$3:$A$301,'startovní listina'!$C$3:$C$301)," ")</f>
        <v>0</v>
      </c>
      <c r="E22" s="6" t="str">
        <f>IF(AND(B22&gt;0),LOOKUP(B22,'startovní listina'!$A$3:$A$301,'startovní listina'!$D$3:$D$301)," ")</f>
        <v>SK Spartak Praha 4 </v>
      </c>
      <c r="F22" s="12">
        <v>1110</v>
      </c>
      <c r="G22" s="6">
        <v>8</v>
      </c>
    </row>
    <row r="23" spans="1:7" ht="12.75">
      <c r="A23" s="6">
        <v>4</v>
      </c>
      <c r="B23" s="6">
        <v>204</v>
      </c>
      <c r="C23" s="6" t="str">
        <f>IF(AND(B23&gt;0),LOOKUP(B23,'startovní listina'!$A$3:$B$301)," ")</f>
        <v>Zeťková Lenka</v>
      </c>
      <c r="D23" s="6" t="str">
        <f>IF(AND(B23&gt;0),LOOKUP(B23,'startovní listina'!$A$3:$A$301,'startovní listina'!$C$3:$C$301)," ")</f>
        <v>030688</v>
      </c>
      <c r="E23" s="6" t="str">
        <f>IF(AND(B23&gt;0),LOOKUP(B23,'startovní listina'!$A$3:$A$301,'startovní listina'!$D$3:$D$301)," ")</f>
        <v>AK Zlín</v>
      </c>
      <c r="F23" s="12">
        <v>1098</v>
      </c>
      <c r="G23" s="6">
        <v>7</v>
      </c>
    </row>
    <row r="24" spans="1:7" ht="12.75">
      <c r="A24" s="6">
        <v>5</v>
      </c>
      <c r="B24" s="6">
        <v>5</v>
      </c>
      <c r="C24" s="6" t="str">
        <f>IF(AND(B24&gt;0),LOOKUP(B24,'startovní listina'!$A$3:$B$301)," ")</f>
        <v>Dvořánková Anna</v>
      </c>
      <c r="D24" s="6">
        <f>IF(AND(B24&gt;0),LOOKUP(B24,'startovní listina'!$A$3:$A$301,'startovní listina'!$C$3:$C$301)," ")</f>
        <v>120486</v>
      </c>
      <c r="E24" s="6" t="str">
        <f>IF(AND(B24&gt;0),LOOKUP(B24,'startovní listina'!$A$3:$A$301,'startovní listina'!$D$3:$D$301)," ")</f>
        <v>ASK Slavia Praha   </v>
      </c>
      <c r="F24" s="12">
        <v>1040</v>
      </c>
      <c r="G24" s="6">
        <v>6</v>
      </c>
    </row>
    <row r="25" spans="1:7" ht="12.75">
      <c r="A25" s="6">
        <v>6</v>
      </c>
      <c r="B25" s="6">
        <v>217</v>
      </c>
      <c r="C25" s="6" t="str">
        <f>IF(AND(B25&gt;0),LOOKUP(B25,'startovní listina'!$A$3:$B$301)," ")</f>
        <v>Hanulíková Petra</v>
      </c>
      <c r="D25" s="6" t="str">
        <f>IF(AND(B25&gt;0),LOOKUP(B25,'startovní listina'!$A$3:$A$301,'startovní listina'!$C$3:$C$301)," ")</f>
        <v>170585</v>
      </c>
      <c r="E25" s="6" t="str">
        <f>IF(AND(B25&gt;0),LOOKUP(B25,'startovní listina'!$A$3:$A$301,'startovní listina'!$D$3:$D$301)," ")</f>
        <v>AK Zlín</v>
      </c>
      <c r="F25" s="12">
        <v>1022</v>
      </c>
      <c r="G25" s="6">
        <v>5</v>
      </c>
    </row>
    <row r="26" spans="1:7" ht="12.75">
      <c r="A26" s="6">
        <v>7</v>
      </c>
      <c r="B26" s="6">
        <v>232</v>
      </c>
      <c r="C26" s="6" t="str">
        <f>IF(AND(B26&gt;0),LOOKUP(B26,'startovní listina'!$A$3:$B$301)," ")</f>
        <v>Nováková Eva</v>
      </c>
      <c r="D26" s="6" t="str">
        <f>IF(AND(B26&gt;0),LOOKUP(B26,'startovní listina'!$A$3:$A$301,'startovní listina'!$C$3:$C$301)," ")</f>
        <v>241189</v>
      </c>
      <c r="E26" s="6" t="str">
        <f>IF(AND(B26&gt;0),LOOKUP(B26,'startovní listina'!$A$3:$A$301,'startovní listina'!$D$3:$D$301)," ")</f>
        <v>AK Zlín</v>
      </c>
      <c r="F26" s="12">
        <v>970</v>
      </c>
      <c r="G26" s="6">
        <v>4</v>
      </c>
    </row>
    <row r="27" spans="3:6" ht="12.75">
      <c r="C27" s="6" t="str">
        <f>IF(AND(B27&gt;0),LOOKUP(B27,'startovní listina'!$A$3:$B$301)," ")</f>
        <v> </v>
      </c>
      <c r="D27" s="6" t="str">
        <f>IF(AND(B27&gt;0),LOOKUP(B27,'startovní listina'!$A$3:$A$301,'startovní listina'!$C$3:$C$301)," ")</f>
        <v> </v>
      </c>
      <c r="E27" s="6" t="str">
        <f>IF(AND(B27&gt;0),LOOKUP(B27,'startovní listina'!$A$3:$A$301,'startovní listina'!$D$3:$D$301)," ")</f>
        <v> </v>
      </c>
      <c r="F27" s="12"/>
    </row>
    <row r="28" spans="3:6" ht="12.75">
      <c r="C28" s="13" t="s">
        <v>147</v>
      </c>
      <c r="F28" s="12"/>
    </row>
    <row r="29" spans="1:7" ht="12.75">
      <c r="A29" s="6">
        <v>1</v>
      </c>
      <c r="B29" s="6">
        <v>205</v>
      </c>
      <c r="C29" s="6" t="str">
        <f>IF(AND(B29&gt;0),LOOKUP(B29,'startovní listina'!$A$3:$B$301)," ")</f>
        <v>Hírešová Michaela</v>
      </c>
      <c r="D29" s="6" t="str">
        <f>IF(AND(B29&gt;0),LOOKUP(B29,'startovní listina'!$A$3:$A$301,'startovní listina'!$C$3:$C$301)," ")</f>
        <v>030487</v>
      </c>
      <c r="E29" s="6" t="str">
        <f>IF(AND(B29&gt;0),LOOKUP(B29,'startovní listina'!$A$3:$A$301,'startovní listina'!$D$3:$D$301)," ")</f>
        <v>AK Zlín</v>
      </c>
      <c r="F29" s="12">
        <v>14.35</v>
      </c>
      <c r="G29" s="6">
        <v>11</v>
      </c>
    </row>
    <row r="30" spans="1:7" ht="12.75">
      <c r="A30" s="6">
        <v>2</v>
      </c>
      <c r="B30" s="6">
        <v>300</v>
      </c>
      <c r="C30" s="6">
        <f>IF(AND(B30&gt;0),LOOKUP(B30,'startovní listina'!$A$3:$B$301)," ")</f>
        <v>0</v>
      </c>
      <c r="D30" s="6">
        <f>IF(AND(B30&gt;0),LOOKUP(B30,'startovní listina'!$A$3:$A$301,'startovní listina'!$C$3:$C$301)," ")</f>
        <v>0</v>
      </c>
      <c r="E30" s="6">
        <f>IF(AND(B30&gt;0),LOOKUP(B30,'startovní listina'!$A$3:$A$301,'startovní listina'!$D$3:$D$301)," ")</f>
        <v>0</v>
      </c>
      <c r="F30" s="12">
        <v>12.18</v>
      </c>
      <c r="G30" s="6">
        <v>9</v>
      </c>
    </row>
    <row r="31" spans="1:7" ht="12.75">
      <c r="A31" s="6">
        <v>3</v>
      </c>
      <c r="B31" s="6">
        <v>226</v>
      </c>
      <c r="C31" s="6" t="str">
        <f>IF(AND(B31&gt;0),LOOKUP(B31,'startovní listina'!$A$3:$B$301)," ")</f>
        <v>Vývodová Barbora</v>
      </c>
      <c r="D31" s="6" t="str">
        <f>IF(AND(B31&gt;0),LOOKUP(B31,'startovní listina'!$A$3:$A$301,'startovní listina'!$C$3:$C$301)," ")</f>
        <v>230388</v>
      </c>
      <c r="E31" s="6" t="str">
        <f>IF(AND(B31&gt;0),LOOKUP(B31,'startovní listina'!$A$3:$A$301,'startovní listina'!$D$3:$D$301)," ")</f>
        <v>AK Zlín</v>
      </c>
      <c r="F31" s="12">
        <v>12.02</v>
      </c>
      <c r="G31" s="6">
        <v>8</v>
      </c>
    </row>
    <row r="32" spans="1:7" ht="12.75">
      <c r="A32" s="6">
        <v>4</v>
      </c>
      <c r="B32" s="6">
        <v>231</v>
      </c>
      <c r="C32" s="6" t="str">
        <f>IF(AND(B32&gt;0),LOOKUP(B32,'startovní listina'!$A$3:$B$301)," ")</f>
        <v>Fialová Tereza</v>
      </c>
      <c r="D32" s="6" t="str">
        <f>IF(AND(B32&gt;0),LOOKUP(B32,'startovní listina'!$A$3:$A$301,'startovní listina'!$C$3:$C$301)," ")</f>
        <v>261290</v>
      </c>
      <c r="E32" s="6" t="str">
        <f>IF(AND(B32&gt;0),LOOKUP(B32,'startovní listina'!$A$3:$A$301,'startovní listina'!$D$3:$D$301)," ")</f>
        <v>AK Zlín</v>
      </c>
      <c r="F32" s="12">
        <v>11.39</v>
      </c>
      <c r="G32" s="6">
        <v>7</v>
      </c>
    </row>
    <row r="33" spans="1:7" ht="12.75">
      <c r="A33" s="6">
        <v>5</v>
      </c>
      <c r="B33" s="6">
        <v>285</v>
      </c>
      <c r="C33" s="6">
        <f>IF(AND(B33&gt;0),LOOKUP(B33,'startovní listina'!$A$3:$B$301)," ")</f>
        <v>0</v>
      </c>
      <c r="D33" s="6">
        <f>IF(AND(B33&gt;0),LOOKUP(B33,'startovní listina'!$A$3:$A$301,'startovní listina'!$C$3:$C$301)," ")</f>
        <v>0</v>
      </c>
      <c r="E33" s="6">
        <f>IF(AND(B33&gt;0),LOOKUP(B33,'startovní listina'!$A$3:$A$301,'startovní listina'!$D$3:$D$301)," ")</f>
        <v>0</v>
      </c>
      <c r="F33" s="12">
        <v>11.18</v>
      </c>
      <c r="G33" s="6">
        <v>6</v>
      </c>
    </row>
    <row r="34" spans="1:7" ht="12.75">
      <c r="A34" s="6">
        <v>6</v>
      </c>
      <c r="B34" s="6">
        <v>306</v>
      </c>
      <c r="C34" s="6">
        <f>IF(AND(B34&gt;0),LOOKUP(B34,'startovní listina'!$A$3:$B$301)," ")</f>
        <v>0</v>
      </c>
      <c r="D34" s="6">
        <f>IF(AND(B34&gt;0),LOOKUP(B34,'startovní listina'!$A$3:$A$301,'startovní listina'!$C$3:$C$301)," ")</f>
        <v>0</v>
      </c>
      <c r="E34" s="6">
        <f>IF(AND(B34&gt;0),LOOKUP(B34,'startovní listina'!$A$3:$A$301,'startovní listina'!$D$3:$D$301)," ")</f>
        <v>0</v>
      </c>
      <c r="F34" s="12">
        <v>11.05</v>
      </c>
      <c r="G34" s="6">
        <v>5</v>
      </c>
    </row>
    <row r="35" spans="1:7" ht="12.75">
      <c r="A35" s="6">
        <v>7</v>
      </c>
      <c r="B35" s="6">
        <v>22</v>
      </c>
      <c r="C35" s="6" t="str">
        <f>IF(AND(B35&gt;0),LOOKUP(B35,'startovní listina'!$A$3:$B$301)," ")</f>
        <v>Volfová Kristina</v>
      </c>
      <c r="D35" s="6" t="str">
        <f>IF(AND(B35&gt;0),LOOKUP(B35,'startovní listina'!$A$3:$A$301,'startovní listina'!$C$3:$C$301)," ")</f>
        <v>160588</v>
      </c>
      <c r="E35" s="6" t="str">
        <f>IF(AND(B35&gt;0),LOOKUP(B35,'startovní listina'!$A$3:$A$301,'startovní listina'!$D$3:$D$301)," ")</f>
        <v>ASK Slavia Praha   </v>
      </c>
      <c r="F35" s="12">
        <v>10.93</v>
      </c>
      <c r="G35" s="6">
        <v>4</v>
      </c>
    </row>
    <row r="36" spans="1:7" ht="12.75">
      <c r="A36" s="6">
        <v>8</v>
      </c>
      <c r="B36" s="6">
        <v>70</v>
      </c>
      <c r="C36" s="6">
        <f>IF(AND(B36&gt;0),LOOKUP(B36,'startovní listina'!$A$3:$B$301)," ")</f>
        <v>0</v>
      </c>
      <c r="D36" s="6">
        <f>IF(AND(B36&gt;0),LOOKUP(B36,'startovní listina'!$A$3:$A$301,'startovní listina'!$C$3:$C$301)," ")</f>
        <v>0</v>
      </c>
      <c r="E36" s="6" t="str">
        <f>IF(AND(B36&gt;0),LOOKUP(B36,'startovní listina'!$A$3:$A$301,'startovní listina'!$D$3:$D$301)," ")</f>
        <v>SK Spartak Praha 4 </v>
      </c>
      <c r="F36" s="12">
        <v>10.75</v>
      </c>
      <c r="G36" s="6">
        <v>3</v>
      </c>
    </row>
    <row r="37" spans="1:7" ht="12.75">
      <c r="A37" s="6">
        <v>9</v>
      </c>
      <c r="B37" s="6">
        <v>255</v>
      </c>
      <c r="C37" s="6">
        <f>IF(AND(B37&gt;0),LOOKUP(B37,'startovní listina'!$A$3:$B$301)," ")</f>
        <v>0</v>
      </c>
      <c r="D37" s="6">
        <f>IF(AND(B37&gt;0),LOOKUP(B37,'startovní listina'!$A$3:$A$301,'startovní listina'!$C$3:$C$301)," ")</f>
        <v>0</v>
      </c>
      <c r="E37" s="6">
        <f>IF(AND(B37&gt;0),LOOKUP(B37,'startovní listina'!$A$3:$A$301,'startovní listina'!$D$3:$D$301)," ")</f>
        <v>0</v>
      </c>
      <c r="F37" s="12">
        <v>10.43</v>
      </c>
      <c r="G37" s="6">
        <v>2</v>
      </c>
    </row>
    <row r="38" spans="1:7" ht="12.75">
      <c r="A38" s="6">
        <v>10</v>
      </c>
      <c r="B38" s="6">
        <v>135</v>
      </c>
      <c r="C38" s="6" t="str">
        <f>IF(AND(B38&gt;0),LOOKUP(B38,'startovní listina'!$A$3:$B$301)," ")</f>
        <v>Holubová Lenka</v>
      </c>
      <c r="D38" s="6">
        <f>IF(AND(B38&gt;0),LOOKUP(B38,'startovní listina'!$A$3:$A$301,'startovní listina'!$C$3:$C$301)," ")</f>
        <v>231289</v>
      </c>
      <c r="E38" s="6" t="str">
        <f>IF(AND(B38&gt;0),LOOKUP(B38,'startovní listina'!$A$3:$A$301,'startovní listina'!$D$3:$D$301)," ")</f>
        <v>TJ Slavoj Stará Boleslav</v>
      </c>
      <c r="F38" s="12">
        <v>10.35</v>
      </c>
      <c r="G38" s="6">
        <v>1</v>
      </c>
    </row>
    <row r="39" spans="1:6" ht="12.75">
      <c r="A39" s="6">
        <v>11</v>
      </c>
      <c r="B39" s="6">
        <v>204</v>
      </c>
      <c r="C39" s="6" t="str">
        <f>IF(AND(B39&gt;0),LOOKUP(B39,'startovní listina'!$A$3:$B$301)," ")</f>
        <v>Zeťková Lenka</v>
      </c>
      <c r="D39" s="6" t="str">
        <f>IF(AND(B39&gt;0),LOOKUP(B39,'startovní listina'!$A$3:$A$301,'startovní listina'!$C$3:$C$301)," ")</f>
        <v>030688</v>
      </c>
      <c r="E39" s="6" t="str">
        <f>IF(AND(B39&gt;0),LOOKUP(B39,'startovní listina'!$A$3:$A$301,'startovní listina'!$D$3:$D$301)," ")</f>
        <v>AK Zlín</v>
      </c>
      <c r="F39" s="30">
        <v>10.2</v>
      </c>
    </row>
    <row r="40" spans="1:6" ht="12.75">
      <c r="A40" s="6">
        <v>12</v>
      </c>
      <c r="B40" s="6">
        <v>230</v>
      </c>
      <c r="C40" s="6" t="str">
        <f>IF(AND(B40&gt;0),LOOKUP(B40,'startovní listina'!$A$3:$B$301)," ")</f>
        <v>Vystrčilová Michaela</v>
      </c>
      <c r="D40" s="6" t="str">
        <f>IF(AND(B40&gt;0),LOOKUP(B40,'startovní listina'!$A$3:$A$301,'startovní listina'!$C$3:$C$301)," ")</f>
        <v>030386</v>
      </c>
      <c r="E40" s="6" t="str">
        <f>IF(AND(B40&gt;0),LOOKUP(B40,'startovní listina'!$A$3:$A$301,'startovní listina'!$D$3:$D$301)," ")</f>
        <v>AK Zlín</v>
      </c>
      <c r="F40" s="12">
        <v>10.12</v>
      </c>
    </row>
    <row r="41" spans="1:6" ht="12.75">
      <c r="A41" s="6">
        <v>13</v>
      </c>
      <c r="B41" s="6">
        <v>282</v>
      </c>
      <c r="C41" s="6">
        <f>IF(AND(B41&gt;0),LOOKUP(B41,'startovní listina'!$A$3:$B$301)," ")</f>
        <v>0</v>
      </c>
      <c r="D41" s="6">
        <f>IF(AND(B41&gt;0),LOOKUP(B41,'startovní listina'!$A$3:$A$301,'startovní listina'!$C$3:$C$301)," ")</f>
        <v>0</v>
      </c>
      <c r="E41" s="6">
        <f>IF(AND(B41&gt;0),LOOKUP(B41,'startovní listina'!$A$3:$A$301,'startovní listina'!$D$3:$D$301)," ")</f>
        <v>0</v>
      </c>
      <c r="F41" s="12">
        <v>9.48</v>
      </c>
    </row>
    <row r="42" spans="1:6" ht="12.75">
      <c r="A42" s="6">
        <v>14</v>
      </c>
      <c r="B42" s="6">
        <v>202</v>
      </c>
      <c r="C42" s="6" t="str">
        <f>IF(AND(B42&gt;0),LOOKUP(B42,'startovní listina'!$A$3:$B$301)," ")</f>
        <v>Milošová Lenka</v>
      </c>
      <c r="D42" s="6" t="str">
        <f>IF(AND(B42&gt;0),LOOKUP(B42,'startovní listina'!$A$3:$A$301,'startovní listina'!$C$3:$C$301)," ")</f>
        <v>050685</v>
      </c>
      <c r="E42" s="6" t="str">
        <f>IF(AND(B42&gt;0),LOOKUP(B42,'startovní listina'!$A$3:$A$301,'startovní listina'!$D$3:$D$301)," ")</f>
        <v>AK Zlín</v>
      </c>
      <c r="F42" s="12">
        <v>9.11</v>
      </c>
    </row>
    <row r="43" spans="1:6" ht="12.75">
      <c r="A43" s="6">
        <v>15</v>
      </c>
      <c r="B43" s="6">
        <v>48</v>
      </c>
      <c r="C43" s="6">
        <f>IF(AND(B43&gt;0),LOOKUP(B43,'startovní listina'!$A$3:$B$301)," ")</f>
        <v>0</v>
      </c>
      <c r="D43" s="6">
        <f>IF(AND(B43&gt;0),LOOKUP(B43,'startovní listina'!$A$3:$A$301,'startovní listina'!$C$3:$C$301)," ")</f>
        <v>0</v>
      </c>
      <c r="E43" s="6" t="str">
        <f>IF(AND(B43&gt;0),LOOKUP(B43,'startovní listina'!$A$3:$A$301,'startovní listina'!$D$3:$D$301)," ")</f>
        <v>AK Most  </v>
      </c>
      <c r="F43" s="12">
        <v>8.98</v>
      </c>
    </row>
    <row r="44" spans="2:6" ht="12.75">
      <c r="B44" s="6">
        <v>14</v>
      </c>
      <c r="C44" s="6" t="str">
        <f>IF(AND(B44&gt;0),LOOKUP(B44,'startovní listina'!$A$3:$B$301)," ")</f>
        <v>Litošová Daniela</v>
      </c>
      <c r="D44" s="6" t="str">
        <f>IF(AND(B44&gt;0),LOOKUP(B44,'startovní listina'!$A$3:$A$301,'startovní listina'!$C$3:$C$301)," ")</f>
        <v>220888</v>
      </c>
      <c r="E44" s="6" t="str">
        <f>IF(AND(B44&gt;0),LOOKUP(B44,'startovní listina'!$A$3:$A$301,'startovní listina'!$D$3:$D$301)," ")</f>
        <v>ASK Slavia Praha   </v>
      </c>
      <c r="F44" s="12">
        <v>0</v>
      </c>
    </row>
    <row r="45" spans="3:6" ht="12.75">
      <c r="C45" s="13" t="s">
        <v>62</v>
      </c>
      <c r="D45" s="6" t="str">
        <f>IF(AND(B45&gt;0),LOOKUP(B45,'startovní listina'!$A$3:$A$301,'startovní listina'!$C$3:$C$301)," ")</f>
        <v> </v>
      </c>
      <c r="E45" s="6" t="str">
        <f>IF(AND(B45&gt;0),LOOKUP(B45,'startovní listina'!$A$3:$A$301,'startovní listina'!$D$3:$D$301)," ")</f>
        <v> </v>
      </c>
      <c r="F45" s="12"/>
    </row>
    <row r="46" spans="1:7" ht="12.75">
      <c r="A46" s="6">
        <v>1</v>
      </c>
      <c r="B46" s="6">
        <v>205</v>
      </c>
      <c r="C46" s="6" t="str">
        <f>IF(AND(B46&gt;0),LOOKUP(B46,'startovní listina'!$A$3:$B$301)," ")</f>
        <v>Hírešová Michaela</v>
      </c>
      <c r="D46" s="6" t="str">
        <f>IF(AND(B46&gt;0),LOOKUP(B46,'startovní listina'!$A$3:$A$301,'startovní listina'!$C$3:$C$301)," ")</f>
        <v>030487</v>
      </c>
      <c r="E46" s="6" t="str">
        <f>IF(AND(B46&gt;0),LOOKUP(B46,'startovní listina'!$A$3:$A$301,'startovní listina'!$D$3:$D$301)," ")</f>
        <v>AK Zlín</v>
      </c>
      <c r="F46" s="30">
        <v>46.08</v>
      </c>
      <c r="G46" s="6">
        <v>11</v>
      </c>
    </row>
    <row r="47" spans="1:7" ht="12.75">
      <c r="A47" s="6">
        <v>2</v>
      </c>
      <c r="B47" s="6">
        <v>300</v>
      </c>
      <c r="C47" s="6">
        <f>IF(AND(B47&gt;0),LOOKUP(B47,'startovní listina'!$A$3:$B$301)," ")</f>
        <v>0</v>
      </c>
      <c r="D47" s="6">
        <f>IF(AND(B47&gt;0),LOOKUP(B47,'startovní listina'!$A$3:$A$301,'startovní listina'!$C$3:$C$301)," ")</f>
        <v>0</v>
      </c>
      <c r="E47" s="6">
        <f>IF(AND(B47&gt;0),LOOKUP(B47,'startovní listina'!$A$3:$A$301,'startovní listina'!$D$3:$D$301)," ")</f>
        <v>0</v>
      </c>
      <c r="F47" s="30">
        <v>40.77</v>
      </c>
      <c r="G47" s="6">
        <v>9</v>
      </c>
    </row>
    <row r="48" spans="1:7" ht="12.75">
      <c r="A48" s="6">
        <v>3</v>
      </c>
      <c r="B48" s="6">
        <v>226</v>
      </c>
      <c r="C48" s="6" t="str">
        <f>IF(AND(B48&gt;0),LOOKUP(B48,'startovní listina'!$A$3:$B$301)," ")</f>
        <v>Vývodová Barbora</v>
      </c>
      <c r="D48" s="6" t="str">
        <f>IF(AND(B48&gt;0),LOOKUP(B48,'startovní listina'!$A$3:$A$301,'startovní listina'!$C$3:$C$301)," ")</f>
        <v>230388</v>
      </c>
      <c r="E48" s="6" t="str">
        <f>IF(AND(B48&gt;0),LOOKUP(B48,'startovní listina'!$A$3:$A$301,'startovní listina'!$D$3:$D$301)," ")</f>
        <v>AK Zlín</v>
      </c>
      <c r="F48" s="30">
        <v>40.53</v>
      </c>
      <c r="G48" s="6">
        <v>8</v>
      </c>
    </row>
    <row r="49" spans="1:7" ht="12.75">
      <c r="A49" s="6">
        <v>4</v>
      </c>
      <c r="B49" s="19">
        <v>230</v>
      </c>
      <c r="C49" s="6" t="str">
        <f>IF(AND(B49&gt;0),LOOKUP(B49,'startovní listina'!$A$3:$B$301)," ")</f>
        <v>Vystrčilová Michaela</v>
      </c>
      <c r="D49" s="6" t="str">
        <f>IF(AND(B49&gt;0),LOOKUP(B49,'startovní listina'!$A$3:$A$301,'startovní listina'!$C$3:$C$301)," ")</f>
        <v>030386</v>
      </c>
      <c r="E49" s="6" t="str">
        <f>IF(AND(B49&gt;0),LOOKUP(B49,'startovní listina'!$A$3:$A$301,'startovní listina'!$D$3:$D$301)," ")</f>
        <v>AK Zlín</v>
      </c>
      <c r="F49" s="30">
        <v>39.46</v>
      </c>
      <c r="G49" s="6">
        <v>7</v>
      </c>
    </row>
    <row r="50" spans="1:7" ht="12.75">
      <c r="A50" s="6">
        <v>5</v>
      </c>
      <c r="B50" s="6">
        <v>285</v>
      </c>
      <c r="C50" s="6">
        <f>IF(AND(B50&gt;0),LOOKUP(B50,'startovní listina'!$A$3:$B$301)," ")</f>
        <v>0</v>
      </c>
      <c r="D50" s="6">
        <f>IF(AND(B50&gt;0),LOOKUP(B50,'startovní listina'!$A$3:$A$301,'startovní listina'!$C$3:$C$301)," ")</f>
        <v>0</v>
      </c>
      <c r="E50" s="6">
        <f>IF(AND(B50&gt;0),LOOKUP(B50,'startovní listina'!$A$3:$A$301,'startovní listina'!$D$3:$D$301)," ")</f>
        <v>0</v>
      </c>
      <c r="F50" s="30">
        <v>39.29</v>
      </c>
      <c r="G50" s="6">
        <v>6</v>
      </c>
    </row>
    <row r="51" spans="1:7" ht="12.75">
      <c r="A51" s="6">
        <v>6</v>
      </c>
      <c r="B51" s="6">
        <v>231</v>
      </c>
      <c r="C51" s="6" t="str">
        <f>IF(AND(B51&gt;0),LOOKUP(B51,'startovní listina'!$A$3:$B$301)," ")</f>
        <v>Fialová Tereza</v>
      </c>
      <c r="D51" s="6" t="str">
        <f>IF(AND(B51&gt;0),LOOKUP(B51,'startovní listina'!$A$3:$A$301,'startovní listina'!$C$3:$C$301)," ")</f>
        <v>261290</v>
      </c>
      <c r="E51" s="6" t="str">
        <f>IF(AND(B51&gt;0),LOOKUP(B51,'startovní listina'!$A$3:$A$301,'startovní listina'!$D$3:$D$301)," ")</f>
        <v>AK Zlín</v>
      </c>
      <c r="F51" s="30">
        <v>38.97</v>
      </c>
      <c r="G51" s="6">
        <v>5</v>
      </c>
    </row>
    <row r="52" spans="1:7" ht="12.75">
      <c r="A52" s="6">
        <v>7</v>
      </c>
      <c r="B52" s="6">
        <v>306</v>
      </c>
      <c r="C52" s="6">
        <f>IF(AND(B52&gt;0),LOOKUP(B52,'startovní listina'!$A$3:$B$301)," ")</f>
        <v>0</v>
      </c>
      <c r="D52" s="6">
        <f>IF(AND(B52&gt;0),LOOKUP(B52,'startovní listina'!$A$3:$A$301,'startovní listina'!$C$3:$C$301)," ")</f>
        <v>0</v>
      </c>
      <c r="E52" s="6">
        <f>IF(AND(B52&gt;0),LOOKUP(B52,'startovní listina'!$A$3:$A$301,'startovní listina'!$D$3:$D$301)," ")</f>
        <v>0</v>
      </c>
      <c r="F52" s="30">
        <v>36.17</v>
      </c>
      <c r="G52" s="6">
        <v>4</v>
      </c>
    </row>
    <row r="53" spans="1:7" ht="12.75">
      <c r="A53" s="6">
        <v>8</v>
      </c>
      <c r="B53" s="6">
        <v>135</v>
      </c>
      <c r="C53" s="6" t="str">
        <f>IF(AND(B53&gt;0),LOOKUP(B53,'startovní listina'!$A$3:$B$301)," ")</f>
        <v>Holubová Lenka</v>
      </c>
      <c r="D53" s="6">
        <f>IF(AND(B53&gt;0),LOOKUP(B53,'startovní listina'!$A$3:$A$301,'startovní listina'!$C$3:$C$301)," ")</f>
        <v>231289</v>
      </c>
      <c r="E53" s="6" t="str">
        <f>IF(AND(B53&gt;0),LOOKUP(B53,'startovní listina'!$A$3:$A$301,'startovní listina'!$D$3:$D$301)," ")</f>
        <v>TJ Slavoj Stará Boleslav</v>
      </c>
      <c r="F53" s="30">
        <v>35.71</v>
      </c>
      <c r="G53" s="6">
        <v>3</v>
      </c>
    </row>
    <row r="54" spans="1:7" ht="12.75">
      <c r="A54" s="6">
        <v>9</v>
      </c>
      <c r="B54" s="6">
        <v>22</v>
      </c>
      <c r="C54" s="6" t="str">
        <f>IF(AND(B54&gt;0),LOOKUP(B54,'startovní listina'!$A$3:$B$301)," ")</f>
        <v>Volfová Kristina</v>
      </c>
      <c r="D54" s="6" t="str">
        <f>IF(AND(B54&gt;0),LOOKUP(B54,'startovní listina'!$A$3:$A$301,'startovní listina'!$C$3:$C$301)," ")</f>
        <v>160588</v>
      </c>
      <c r="E54" s="6" t="str">
        <f>IF(AND(B54&gt;0),LOOKUP(B54,'startovní listina'!$A$3:$A$301,'startovní listina'!$D$3:$D$301)," ")</f>
        <v>ASK Slavia Praha   </v>
      </c>
      <c r="F54" s="30">
        <v>32.32</v>
      </c>
      <c r="G54" s="6">
        <v>2</v>
      </c>
    </row>
    <row r="55" spans="1:7" ht="12.75">
      <c r="A55" s="6">
        <v>10</v>
      </c>
      <c r="B55" s="6">
        <v>202</v>
      </c>
      <c r="C55" s="6" t="str">
        <f>IF(AND(B55&gt;0),LOOKUP(B55,'startovní listina'!$A$3:$B$301)," ")</f>
        <v>Milošová Lenka</v>
      </c>
      <c r="D55" s="6" t="str">
        <f>IF(AND(B55&gt;0),LOOKUP(B55,'startovní listina'!$A$3:$A$301,'startovní listina'!$C$3:$C$301)," ")</f>
        <v>050685</v>
      </c>
      <c r="E55" s="6" t="str">
        <f>IF(AND(B55&gt;0),LOOKUP(B55,'startovní listina'!$A$3:$A$301,'startovní listina'!$D$3:$D$301)," ")</f>
        <v>AK Zlín</v>
      </c>
      <c r="F55" s="30">
        <v>31.14</v>
      </c>
      <c r="G55" s="6">
        <v>1</v>
      </c>
    </row>
    <row r="56" spans="1:6" ht="12.75">
      <c r="A56" s="6">
        <v>11</v>
      </c>
      <c r="B56" s="6">
        <v>70</v>
      </c>
      <c r="C56" s="6">
        <f>IF(AND(B56&gt;0),LOOKUP(B56,'startovní listina'!$A$3:$B$301)," ")</f>
        <v>0</v>
      </c>
      <c r="D56" s="6">
        <f>IF(AND(B56&gt;0),LOOKUP(B56,'startovní listina'!$A$3:$A$301,'startovní listina'!$C$3:$C$301)," ")</f>
        <v>0</v>
      </c>
      <c r="E56" s="6" t="str">
        <f>IF(AND(B56&gt;0),LOOKUP(B56,'startovní listina'!$A$3:$A$301,'startovní listina'!$D$3:$D$301)," ")</f>
        <v>SK Spartak Praha 4 </v>
      </c>
      <c r="F56" s="30">
        <v>29.88</v>
      </c>
    </row>
    <row r="57" spans="1:6" ht="12.75">
      <c r="A57" s="6">
        <v>12</v>
      </c>
      <c r="B57" s="6">
        <v>233</v>
      </c>
      <c r="C57" s="6" t="str">
        <f>IF(AND(B57&gt;0),LOOKUP(B57,'startovní listina'!$A$3:$B$301)," ")</f>
        <v>Strachotová Regina</v>
      </c>
      <c r="D57" s="6" t="str">
        <f>IF(AND(B57&gt;0),LOOKUP(B57,'startovní listina'!$A$3:$A$301,'startovní listina'!$C$3:$C$301)," ")</f>
        <v>081089</v>
      </c>
      <c r="E57" s="6" t="str">
        <f>IF(AND(B57&gt;0),LOOKUP(B57,'startovní listina'!$A$3:$A$301,'startovní listina'!$D$3:$D$301)," ")</f>
        <v>AK Zlín</v>
      </c>
      <c r="F57" s="30">
        <v>29.27</v>
      </c>
    </row>
    <row r="58" spans="1:6" ht="12.75">
      <c r="A58" s="6">
        <v>13</v>
      </c>
      <c r="B58" s="6">
        <v>296</v>
      </c>
      <c r="C58" s="6">
        <f>IF(AND(B58&gt;0),LOOKUP(B58,'startovní listina'!$A$3:$B$301)," ")</f>
        <v>0</v>
      </c>
      <c r="D58" s="6">
        <f>IF(AND(B58&gt;0),LOOKUP(B58,'startovní listina'!$A$3:$A$301,'startovní listina'!$C$3:$C$301)," ")</f>
        <v>0</v>
      </c>
      <c r="E58" s="6">
        <f>IF(AND(B58&gt;0),LOOKUP(B58,'startovní listina'!$A$3:$A$301,'startovní listina'!$D$3:$D$301)," ")</f>
        <v>0</v>
      </c>
      <c r="F58" s="30">
        <v>29.23</v>
      </c>
    </row>
    <row r="59" spans="1:6" ht="12.75">
      <c r="A59" s="6">
        <v>14</v>
      </c>
      <c r="B59" s="6">
        <v>207</v>
      </c>
      <c r="C59" s="6" t="str">
        <f>IF(AND(B59&gt;0),LOOKUP(B59,'startovní listina'!$A$3:$B$301)," ")</f>
        <v>Svobodová Kateřina</v>
      </c>
      <c r="D59" s="6" t="str">
        <f>IF(AND(B59&gt;0),LOOKUP(B59,'startovní listina'!$A$3:$A$301,'startovní listina'!$C$3:$C$301)," ")</f>
        <v>040990</v>
      </c>
      <c r="E59" s="6" t="str">
        <f>IF(AND(B59&gt;0),LOOKUP(B59,'startovní listina'!$A$3:$A$301,'startovní listina'!$D$3:$D$301)," ")</f>
        <v>AK Zlín</v>
      </c>
      <c r="F59" s="30">
        <v>26.36</v>
      </c>
    </row>
    <row r="60" spans="1:6" ht="12.75">
      <c r="A60" s="6">
        <v>15</v>
      </c>
      <c r="B60" s="6">
        <v>283</v>
      </c>
      <c r="C60" s="6">
        <f>IF(AND(B60&gt;0),LOOKUP(B60,'startovní listina'!$A$3:$B$301)," ")</f>
        <v>0</v>
      </c>
      <c r="D60" s="6">
        <f>IF(AND(B60&gt;0),LOOKUP(B60,'startovní listina'!$A$3:$A$301,'startovní listina'!$C$3:$C$301)," ")</f>
        <v>0</v>
      </c>
      <c r="E60" s="6">
        <f>IF(AND(B60&gt;0),LOOKUP(B60,'startovní listina'!$A$3:$A$301,'startovní listina'!$D$3:$D$301)," ")</f>
        <v>0</v>
      </c>
      <c r="F60" s="30">
        <v>26.28</v>
      </c>
    </row>
    <row r="61" spans="1:6" ht="12.75">
      <c r="A61" s="6">
        <v>16</v>
      </c>
      <c r="B61" s="6">
        <v>294</v>
      </c>
      <c r="C61" s="6">
        <f>IF(AND(B61&gt;0),LOOKUP(B61,'startovní listina'!$A$3:$B$301)," ")</f>
        <v>0</v>
      </c>
      <c r="D61" s="6">
        <f>IF(AND(B61&gt;0),LOOKUP(B61,'startovní listina'!$A$3:$A$301,'startovní listina'!$C$3:$C$301)," ")</f>
        <v>0</v>
      </c>
      <c r="E61" s="6">
        <f>IF(AND(B61&gt;0),LOOKUP(B61,'startovní listina'!$A$3:$A$301,'startovní listina'!$D$3:$D$301)," ")</f>
        <v>0</v>
      </c>
      <c r="F61" s="30">
        <v>24.89</v>
      </c>
    </row>
    <row r="62" spans="1:6" ht="12.75">
      <c r="A62" s="6">
        <v>17</v>
      </c>
      <c r="B62" s="6">
        <v>1</v>
      </c>
      <c r="C62" s="6" t="str">
        <f>IF(AND(B62&gt;0),LOOKUP(B62,'startovní listina'!$A$3:$B$301)," ")</f>
        <v>Blovská Petra</v>
      </c>
      <c r="D62" s="6">
        <f>IF(AND(B62&gt;0),LOOKUP(B62,'startovní listina'!$A$3:$A$301,'startovní listina'!$C$3:$C$301)," ")</f>
        <v>210385</v>
      </c>
      <c r="E62" s="6" t="str">
        <f>IF(AND(B62&gt;0),LOOKUP(B62,'startovní listina'!$A$3:$A$301,'startovní listina'!$D$3:$D$301)," ")</f>
        <v>ASK Slavia Praha   </v>
      </c>
      <c r="F62" s="30">
        <v>15.7</v>
      </c>
    </row>
    <row r="63" spans="1:6" ht="12.75">
      <c r="A63" s="6">
        <v>18</v>
      </c>
      <c r="B63" s="6">
        <v>13</v>
      </c>
      <c r="C63" s="6" t="str">
        <f>IF(AND(B63&gt;0),LOOKUP(B63,'startovní listina'!$A$3:$B$301)," ")</f>
        <v>Jeřábková Eva</v>
      </c>
      <c r="D63" s="6" t="str">
        <f>IF(AND(B63&gt;0),LOOKUP(B63,'startovní listina'!$A$3:$A$301,'startovní listina'!$C$3:$C$301)," ")</f>
        <v>061185</v>
      </c>
      <c r="E63" s="6" t="str">
        <f>IF(AND(B63&gt;0),LOOKUP(B63,'startovní listina'!$A$3:$A$301,'startovní listina'!$D$3:$D$301)," ")</f>
        <v>ASK Slavia Praha   </v>
      </c>
      <c r="F63" s="30">
        <v>15.19</v>
      </c>
    </row>
    <row r="64" spans="2:6" ht="12.75">
      <c r="B64" s="6">
        <v>214</v>
      </c>
      <c r="C64" s="6" t="str">
        <f>IF(AND(B64&gt;0),LOOKUP(B64,'startovní listina'!$A$3:$B$301)," ")</f>
        <v>Dostálová Pavla</v>
      </c>
      <c r="D64" s="6" t="str">
        <f>IF(AND(B64&gt;0),LOOKUP(B64,'startovní listina'!$A$3:$A$301,'startovní listina'!$C$3:$C$301)," ")</f>
        <v>260685</v>
      </c>
      <c r="E64" s="6" t="str">
        <f>IF(AND(B64&gt;0),LOOKUP(B64,'startovní listina'!$A$3:$A$301,'startovní listina'!$D$3:$D$301)," ")</f>
        <v>AK Zlín</v>
      </c>
      <c r="F64" s="30">
        <v>0</v>
      </c>
    </row>
    <row r="65" spans="2:6" ht="12.75">
      <c r="B65" s="19">
        <v>148</v>
      </c>
      <c r="C65" s="6" t="s">
        <v>152</v>
      </c>
      <c r="F65" s="30"/>
    </row>
    <row r="66" ht="12.75">
      <c r="F66" s="30"/>
    </row>
    <row r="67" spans="3:6" ht="12.75">
      <c r="C67" s="13" t="s">
        <v>145</v>
      </c>
      <c r="D67" s="6" t="str">
        <f>IF(AND(B67&gt;0),LOOKUP(B67,'startovní listina'!$A$3:$A$301,'startovní listina'!$C$3:$C$301)," ")</f>
        <v> </v>
      </c>
      <c r="E67" s="6" t="str">
        <f>IF(AND(B67&gt;0),LOOKUP(B67,'startovní listina'!$A$3:$A$301,'startovní listina'!$D$3:$D$301)," ")</f>
        <v> </v>
      </c>
      <c r="F67" s="12"/>
    </row>
    <row r="68" spans="1:7" ht="12.75">
      <c r="A68" s="6">
        <v>1</v>
      </c>
      <c r="B68" s="6">
        <v>219</v>
      </c>
      <c r="C68" s="6" t="str">
        <f>IF(AND(B68&gt;0),LOOKUP(B68,'startovní listina'!$A$3:$B$301)," ")</f>
        <v>Kozmíková Petra</v>
      </c>
      <c r="D68" s="6" t="str">
        <f>IF(AND(B68&gt;0),LOOKUP(B68,'startovní listina'!$A$3:$A$301,'startovní listina'!$C$3:$C$301)," ")</f>
        <v>161185</v>
      </c>
      <c r="E68" s="6" t="str">
        <f>IF(AND(B68&gt;0),LOOKUP(B68,'startovní listina'!$A$3:$A$301,'startovní listina'!$D$3:$D$301)," ")</f>
        <v>AK Zlín</v>
      </c>
      <c r="F68" s="12">
        <v>38.42</v>
      </c>
      <c r="G68" s="6">
        <v>11</v>
      </c>
    </row>
    <row r="69" spans="1:7" ht="12.75">
      <c r="A69" s="6">
        <v>2</v>
      </c>
      <c r="B69" s="19">
        <v>205</v>
      </c>
      <c r="C69" s="6" t="str">
        <f>IF(AND(B69&gt;0),LOOKUP(B69,'startovní listina'!$A$3:$B$301)," ")</f>
        <v>Hírešová Michaela</v>
      </c>
      <c r="D69" s="6" t="str">
        <f>IF(AND(B69&gt;0),LOOKUP(B69,'startovní listina'!$A$3:$A$301,'startovní listina'!$C$3:$C$301)," ")</f>
        <v>030487</v>
      </c>
      <c r="E69" s="6" t="str">
        <f>IF(AND(B69&gt;0),LOOKUP(B69,'startovní listina'!$A$3:$A$301,'startovní listina'!$D$3:$D$301)," ")</f>
        <v>AK Zlín</v>
      </c>
      <c r="F69" s="12">
        <v>37.09</v>
      </c>
      <c r="G69" s="6">
        <v>9</v>
      </c>
    </row>
    <row r="70" spans="1:7" ht="12.75">
      <c r="A70" s="6">
        <v>3</v>
      </c>
      <c r="B70" s="6">
        <v>48</v>
      </c>
      <c r="C70" s="6">
        <f>IF(AND(B70&gt;0),LOOKUP(B70,'startovní listina'!$A$3:$B$301)," ")</f>
        <v>0</v>
      </c>
      <c r="D70" s="6">
        <f>IF(AND(B70&gt;0),LOOKUP(B70,'startovní listina'!$A$3:$A$301,'startovní listina'!$C$3:$C$301)," ")</f>
        <v>0</v>
      </c>
      <c r="E70" s="6" t="str">
        <f>IF(AND(B70&gt;0),LOOKUP(B70,'startovní listina'!$A$3:$A$301,'startovní listina'!$D$3:$D$301)," ")</f>
        <v>AK Most  </v>
      </c>
      <c r="F70" s="12">
        <v>36.53</v>
      </c>
      <c r="G70" s="6">
        <v>8</v>
      </c>
    </row>
    <row r="71" spans="1:7" ht="12.75">
      <c r="A71" s="6">
        <v>4</v>
      </c>
      <c r="B71" s="6">
        <v>255</v>
      </c>
      <c r="C71" s="6">
        <f>IF(AND(B71&gt;0),LOOKUP(B71,'startovní listina'!$A$3:$B$301)," ")</f>
        <v>0</v>
      </c>
      <c r="D71" s="6">
        <f>IF(AND(B71&gt;0),LOOKUP(B71,'startovní listina'!$A$3:$A$301,'startovní listina'!$C$3:$C$301)," ")</f>
        <v>0</v>
      </c>
      <c r="E71" s="6">
        <f>IF(AND(B71&gt;0),LOOKUP(B71,'startovní listina'!$A$3:$A$301,'startovní listina'!$D$3:$D$301)," ")</f>
        <v>0</v>
      </c>
      <c r="F71" s="12">
        <v>36.28</v>
      </c>
      <c r="G71" s="6">
        <v>7</v>
      </c>
    </row>
    <row r="72" spans="1:7" ht="12.75">
      <c r="A72" s="6">
        <v>5</v>
      </c>
      <c r="B72" s="6">
        <v>72</v>
      </c>
      <c r="C72" s="6">
        <f>IF(AND(B72&gt;0),LOOKUP(B72,'startovní listina'!$A$3:$B$301)," ")</f>
        <v>0</v>
      </c>
      <c r="D72" s="6">
        <f>IF(AND(B72&gt;0),LOOKUP(B72,'startovní listina'!$A$3:$A$301,'startovní listina'!$C$3:$C$301)," ")</f>
        <v>0</v>
      </c>
      <c r="E72" s="6" t="str">
        <f>IF(AND(B72&gt;0),LOOKUP(B72,'startovní listina'!$A$3:$A$301,'startovní listina'!$D$3:$D$301)," ")</f>
        <v>SK Spartak Praha 4 </v>
      </c>
      <c r="F72" s="12">
        <v>34.88</v>
      </c>
      <c r="G72" s="6">
        <v>6</v>
      </c>
    </row>
    <row r="73" spans="1:7" ht="12.75">
      <c r="A73" s="6">
        <v>6</v>
      </c>
      <c r="B73" s="6">
        <v>282</v>
      </c>
      <c r="C73" s="6">
        <f>IF(AND(B73&gt;0),LOOKUP(B73,'startovní listina'!$A$3:$B$301)," ")</f>
        <v>0</v>
      </c>
      <c r="D73" s="6">
        <f>IF(AND(B73&gt;0),LOOKUP(B73,'startovní listina'!$A$3:$A$301,'startovní listina'!$C$3:$C$301)," ")</f>
        <v>0</v>
      </c>
      <c r="E73" s="6">
        <f>IF(AND(B73&gt;0),LOOKUP(B73,'startovní listina'!$A$3:$A$301,'startovní listina'!$D$3:$D$301)," ")</f>
        <v>0</v>
      </c>
      <c r="F73" s="12">
        <v>34.84</v>
      </c>
      <c r="G73" s="6">
        <v>5</v>
      </c>
    </row>
    <row r="74" spans="1:7" ht="12.75">
      <c r="A74" s="6">
        <v>7</v>
      </c>
      <c r="B74" s="6">
        <v>231</v>
      </c>
      <c r="C74" s="6" t="str">
        <f>IF(AND(B74&gt;0),LOOKUP(B74,'startovní listina'!$A$3:$B$301)," ")</f>
        <v>Fialová Tereza</v>
      </c>
      <c r="D74" s="6" t="str">
        <f>IF(AND(B74&gt;0),LOOKUP(B74,'startovní listina'!$A$3:$A$301,'startovní listina'!$C$3:$C$301)," ")</f>
        <v>261290</v>
      </c>
      <c r="E74" s="6" t="str">
        <f>IF(AND(B74&gt;0),LOOKUP(B74,'startovní listina'!$A$3:$A$301,'startovní listina'!$D$3:$D$301)," ")</f>
        <v>AK Zlín</v>
      </c>
      <c r="F74" s="12">
        <v>34.74</v>
      </c>
      <c r="G74" s="6">
        <v>4</v>
      </c>
    </row>
    <row r="75" spans="1:7" ht="12.75">
      <c r="A75" s="6">
        <v>8</v>
      </c>
      <c r="B75" s="6">
        <v>248</v>
      </c>
      <c r="C75" s="6">
        <f>IF(AND(B75&gt;0),LOOKUP(B75,'startovní listina'!$A$3:$B$301)," ")</f>
        <v>0</v>
      </c>
      <c r="D75" s="6">
        <f>IF(AND(B75&gt;0),LOOKUP(B75,'startovní listina'!$A$3:$A$301,'startovní listina'!$C$3:$C$301)," ")</f>
        <v>0</v>
      </c>
      <c r="E75" s="6">
        <f>IF(AND(B75&gt;0),LOOKUP(B75,'startovní listina'!$A$3:$A$301,'startovní listina'!$D$3:$D$301)," ")</f>
        <v>0</v>
      </c>
      <c r="F75" s="12">
        <v>34.09</v>
      </c>
      <c r="G75" s="6">
        <v>3</v>
      </c>
    </row>
    <row r="76" spans="1:7" ht="12.75">
      <c r="A76" s="6">
        <v>9</v>
      </c>
      <c r="B76" s="19">
        <v>204</v>
      </c>
      <c r="C76" s="6" t="str">
        <f>IF(AND(B76&gt;0),LOOKUP(B76,'startovní listina'!$A$3:$B$301)," ")</f>
        <v>Zeťková Lenka</v>
      </c>
      <c r="D76" s="6" t="str">
        <f>IF(AND(B76&gt;0),LOOKUP(B76,'startovní listina'!$A$3:$A$301,'startovní listina'!$C$3:$C$301)," ")</f>
        <v>030688</v>
      </c>
      <c r="E76" s="6" t="str">
        <f>IF(AND(B76&gt;0),LOOKUP(B76,'startovní listina'!$A$3:$A$301,'startovní listina'!$D$3:$D$301)," ")</f>
        <v>AK Zlín</v>
      </c>
      <c r="F76" s="12">
        <v>31.68</v>
      </c>
      <c r="G76" s="6">
        <v>2</v>
      </c>
    </row>
    <row r="77" spans="1:7" ht="12.75">
      <c r="A77" s="6">
        <v>10</v>
      </c>
      <c r="B77" s="6">
        <v>5</v>
      </c>
      <c r="C77" s="6" t="str">
        <f>IF(AND(B77&gt;0),LOOKUP(B77,'startovní listina'!$A$3:$B$301)," ")</f>
        <v>Dvořánková Anna</v>
      </c>
      <c r="D77" s="6">
        <f>IF(AND(B77&gt;0),LOOKUP(B77,'startovní listina'!$A$3:$A$301,'startovní listina'!$C$3:$C$301)," ")</f>
        <v>120486</v>
      </c>
      <c r="E77" s="6" t="str">
        <f>IF(AND(B77&gt;0),LOOKUP(B77,'startovní listina'!$A$3:$A$301,'startovní listina'!$D$3:$D$301)," ")</f>
        <v>ASK Slavia Praha   </v>
      </c>
      <c r="F77" s="12">
        <v>31.31</v>
      </c>
      <c r="G77" s="6">
        <v>1</v>
      </c>
    </row>
    <row r="78" spans="1:6" ht="12.75">
      <c r="A78" s="6">
        <v>11</v>
      </c>
      <c r="B78" s="6">
        <v>22</v>
      </c>
      <c r="C78" s="6" t="str">
        <f>IF(AND(B78&gt;0),LOOKUP(B78,'startovní listina'!$A$3:$B$301)," ")</f>
        <v>Volfová Kristina</v>
      </c>
      <c r="D78" s="6" t="str">
        <f>IF(AND(B78&gt;0),LOOKUP(B78,'startovní listina'!$A$3:$A$301,'startovní listina'!$C$3:$C$301)," ")</f>
        <v>160588</v>
      </c>
      <c r="E78" s="6" t="str">
        <f>IF(AND(B78&gt;0),LOOKUP(B78,'startovní listina'!$A$3:$A$301,'startovní listina'!$D$3:$D$301)," ")</f>
        <v>ASK Slavia Praha   </v>
      </c>
      <c r="F78" s="12">
        <v>31.12</v>
      </c>
    </row>
    <row r="79" spans="1:6" ht="12.75">
      <c r="A79" s="6">
        <v>12</v>
      </c>
      <c r="B79" s="6">
        <v>206</v>
      </c>
      <c r="C79" s="6" t="str">
        <f>IF(AND(B79&gt;0),LOOKUP(B79,'startovní listina'!$A$3:$B$301)," ")</f>
        <v>Kozmíková Eva</v>
      </c>
      <c r="D79" s="6" t="str">
        <f>IF(AND(B79&gt;0),LOOKUP(B79,'startovní listina'!$A$3:$A$301,'startovní listina'!$C$3:$C$301)," ")</f>
        <v>200888</v>
      </c>
      <c r="E79" s="6" t="str">
        <f>IF(AND(B79&gt;0),LOOKUP(B79,'startovní listina'!$A$3:$A$301,'startovní listina'!$D$3:$D$301)," ")</f>
        <v>AK Zlín</v>
      </c>
      <c r="F79" s="12">
        <v>29.96</v>
      </c>
    </row>
    <row r="80" spans="1:6" ht="12.75">
      <c r="A80" s="6">
        <v>13</v>
      </c>
      <c r="B80" s="6">
        <v>285</v>
      </c>
      <c r="C80" s="6">
        <f>IF(AND(B80&gt;0),LOOKUP(B80,'startovní listina'!$A$3:$B$301)," ")</f>
        <v>0</v>
      </c>
      <c r="D80" s="6">
        <f>IF(AND(B80&gt;0),LOOKUP(B80,'startovní listina'!$A$3:$A$301,'startovní listina'!$C$3:$C$301)," ")</f>
        <v>0</v>
      </c>
      <c r="E80" s="6">
        <f>IF(AND(B80&gt;0),LOOKUP(B80,'startovní listina'!$A$3:$A$301,'startovní listina'!$D$3:$D$301)," ")</f>
        <v>0</v>
      </c>
      <c r="F80" s="12">
        <v>29.74</v>
      </c>
    </row>
    <row r="81" spans="1:6" ht="12.75">
      <c r="A81" s="6">
        <v>14</v>
      </c>
      <c r="B81" s="6">
        <v>14</v>
      </c>
      <c r="C81" s="6" t="str">
        <f>IF(AND(B81&gt;0),LOOKUP(B81,'startovní listina'!$A$3:$B$301)," ")</f>
        <v>Litošová Daniela</v>
      </c>
      <c r="D81" s="6" t="str">
        <f>IF(AND(B81&gt;0),LOOKUP(B81,'startovní listina'!$A$3:$A$301,'startovní listina'!$C$3:$C$301)," ")</f>
        <v>220888</v>
      </c>
      <c r="E81" s="6" t="str">
        <f>IF(AND(B81&gt;0),LOOKUP(B81,'startovní listina'!$A$3:$A$301,'startovní listina'!$D$3:$D$301)," ")</f>
        <v>ASK Slavia Praha   </v>
      </c>
      <c r="F81" s="12">
        <v>28.72</v>
      </c>
    </row>
    <row r="82" spans="1:6" ht="12.75">
      <c r="A82" s="6">
        <v>15</v>
      </c>
      <c r="B82" s="6">
        <v>283</v>
      </c>
      <c r="C82" s="6">
        <f>IF(AND(B82&gt;0),LOOKUP(B82,'startovní listina'!$A$3:$B$301)," ")</f>
        <v>0</v>
      </c>
      <c r="D82" s="6">
        <f>IF(AND(B82&gt;0),LOOKUP(B82,'startovní listina'!$A$3:$A$301,'startovní listina'!$C$3:$C$301)," ")</f>
        <v>0</v>
      </c>
      <c r="E82" s="6">
        <f>IF(AND(B82&gt;0),LOOKUP(B82,'startovní listina'!$A$3:$A$301,'startovní listina'!$D$3:$D$301)," ")</f>
        <v>0</v>
      </c>
      <c r="F82" s="12">
        <v>28.48</v>
      </c>
    </row>
    <row r="83" spans="1:6" ht="12.75">
      <c r="A83" s="6">
        <v>16</v>
      </c>
      <c r="B83" s="6">
        <v>136</v>
      </c>
      <c r="C83" s="6" t="str">
        <f>IF(AND(B83&gt;0),LOOKUP(B83,'startovní listina'!$A$3:$B$301)," ")</f>
        <v>Kavínová Hana</v>
      </c>
      <c r="D83" s="6" t="str">
        <f>IF(AND(B83&gt;0),LOOKUP(B83,'startovní listina'!$A$3:$A$301,'startovní listina'!$C$3:$C$301)," ")</f>
        <v>090485</v>
      </c>
      <c r="E83" s="6" t="str">
        <f>IF(AND(B83&gt;0),LOOKUP(B83,'startovní listina'!$A$3:$A$301,'startovní listina'!$D$3:$D$301)," ")</f>
        <v>TJ Slavoj Stará Boleslav</v>
      </c>
      <c r="F83" s="12">
        <v>26.85</v>
      </c>
    </row>
    <row r="84" spans="2:6" ht="12.75">
      <c r="B84" s="6">
        <v>140</v>
      </c>
      <c r="C84" s="6" t="str">
        <f>IF(AND(B84&gt;0),LOOKUP(B84,'startovní listina'!$A$3:$B$301)," ")</f>
        <v>Lamasová Anna</v>
      </c>
      <c r="D84" s="6" t="str">
        <f>IF(AND(B84&gt;0),LOOKUP(B84,'startovní listina'!$A$3:$A$301,'startovní listina'!$C$3:$C$301)," ")</f>
        <v>050989</v>
      </c>
      <c r="E84" s="6" t="str">
        <f>IF(AND(B84&gt;0),LOOKUP(B84,'startovní listina'!$A$3:$A$301,'startovní listina'!$D$3:$D$301)," ")</f>
        <v>TJ Slavoj Stará Boleslav</v>
      </c>
      <c r="F84" s="12" t="s">
        <v>61</v>
      </c>
    </row>
    <row r="85" spans="2:6" ht="12.75">
      <c r="B85" s="6">
        <v>249</v>
      </c>
      <c r="C85" s="6">
        <f>IF(AND(B85&gt;0),LOOKUP(B85,'startovní listina'!$A$3:$B$301)," ")</f>
        <v>0</v>
      </c>
      <c r="D85" s="6">
        <f>IF(AND(B85&gt;0),LOOKUP(B85,'startovní listina'!$A$3:$A$301,'startovní listina'!$C$3:$C$301)," ")</f>
        <v>0</v>
      </c>
      <c r="E85" s="6">
        <f>IF(AND(B85&gt;0),LOOKUP(B85,'startovní listina'!$A$3:$A$301,'startovní listina'!$D$3:$D$301)," ")</f>
        <v>0</v>
      </c>
      <c r="F85" s="12" t="s">
        <v>61</v>
      </c>
    </row>
    <row r="86" ht="12.75">
      <c r="F86" s="12"/>
    </row>
    <row r="87" spans="3:6" ht="12.75">
      <c r="C87" s="13" t="s">
        <v>146</v>
      </c>
      <c r="F87" s="12"/>
    </row>
    <row r="88" spans="1:7" ht="12.75">
      <c r="A88" s="6">
        <v>1</v>
      </c>
      <c r="B88" s="6">
        <v>296</v>
      </c>
      <c r="C88" s="6">
        <f>IF(AND(B88&gt;0),LOOKUP(B88,'startovní listina'!$A$3:$B$301)," ")</f>
        <v>0</v>
      </c>
      <c r="D88" s="6">
        <f>IF(AND(B88&gt;0),LOOKUP(B88,'startovní listina'!$A$3:$A$301,'startovní listina'!$C$3:$C$301)," ")</f>
        <v>0</v>
      </c>
      <c r="E88" s="6">
        <f>IF(AND(B88&gt;0),LOOKUP(B88,'startovní listina'!$A$3:$A$301,'startovní listina'!$D$3:$D$301)," ")</f>
        <v>0</v>
      </c>
      <c r="F88" s="12">
        <v>51.59</v>
      </c>
      <c r="G88" s="6">
        <v>11</v>
      </c>
    </row>
    <row r="89" spans="1:7" ht="12.75">
      <c r="A89" s="6">
        <v>2</v>
      </c>
      <c r="B89" s="6">
        <v>231</v>
      </c>
      <c r="C89" s="6" t="str">
        <f>IF(AND(B89&gt;0),LOOKUP(B89,'startovní listina'!$A$3:$B$301)," ")</f>
        <v>Fialová Tereza</v>
      </c>
      <c r="D89" s="6" t="str">
        <f>IF(AND(B89&gt;0),LOOKUP(B89,'startovní listina'!$A$3:$A$301,'startovní listina'!$C$3:$C$301)," ")</f>
        <v>261290</v>
      </c>
      <c r="E89" s="6" t="str">
        <f>IF(AND(B89&gt;0),LOOKUP(B89,'startovní listina'!$A$3:$A$301,'startovní listina'!$D$3:$D$301)," ")</f>
        <v>AK Zlín</v>
      </c>
      <c r="F89" s="12">
        <v>45.39</v>
      </c>
      <c r="G89" s="6">
        <v>9</v>
      </c>
    </row>
    <row r="90" spans="1:7" ht="12.75">
      <c r="A90" s="6">
        <v>3</v>
      </c>
      <c r="B90" s="6">
        <v>205</v>
      </c>
      <c r="C90" s="6" t="str">
        <f>IF(AND(B90&gt;0),LOOKUP(B90,'startovní listina'!$A$3:$B$301)," ")</f>
        <v>Hírešová Michaela</v>
      </c>
      <c r="D90" s="6" t="str">
        <f>IF(AND(B90&gt;0),LOOKUP(B90,'startovní listina'!$A$3:$A$301,'startovní listina'!$C$3:$C$301)," ")</f>
        <v>030487</v>
      </c>
      <c r="E90" s="6" t="str">
        <f>IF(AND(B90&gt;0),LOOKUP(B90,'startovní listina'!$A$3:$A$301,'startovní listina'!$D$3:$D$301)," ")</f>
        <v>AK Zlín</v>
      </c>
      <c r="F90" s="12">
        <v>42.59</v>
      </c>
      <c r="G90" s="6">
        <v>8</v>
      </c>
    </row>
    <row r="91" spans="1:7" ht="12.75">
      <c r="A91" s="6">
        <v>4</v>
      </c>
      <c r="B91" s="6">
        <v>214</v>
      </c>
      <c r="C91" s="6" t="str">
        <f>IF(AND(B91&gt;0),LOOKUP(B91,'startovní listina'!$A$3:$B$301)," ")</f>
        <v>Dostálová Pavla</v>
      </c>
      <c r="D91" s="6" t="str">
        <f>IF(AND(B91&gt;0),LOOKUP(B91,'startovní listina'!$A$3:$A$301,'startovní listina'!$C$3:$C$301)," ")</f>
        <v>260685</v>
      </c>
      <c r="E91" s="6" t="str">
        <f>IF(AND(B91&gt;0),LOOKUP(B91,'startovní listina'!$A$3:$A$301,'startovní listina'!$D$3:$D$301)," ")</f>
        <v>AK Zlín</v>
      </c>
      <c r="F91" s="12">
        <v>39.84</v>
      </c>
      <c r="G91" s="6">
        <v>7</v>
      </c>
    </row>
    <row r="92" spans="1:7" ht="12.75">
      <c r="A92" s="6">
        <v>5</v>
      </c>
      <c r="B92" s="6">
        <v>230</v>
      </c>
      <c r="C92" s="6" t="str">
        <f>IF(AND(B92&gt;0),LOOKUP(B92,'startovní listina'!$A$3:$B$301)," ")</f>
        <v>Vystrčilová Michaela</v>
      </c>
      <c r="D92" s="6" t="str">
        <f>IF(AND(B92&gt;0),LOOKUP(B92,'startovní listina'!$A$3:$A$301,'startovní listina'!$C$3:$C$301)," ")</f>
        <v>030386</v>
      </c>
      <c r="E92" s="6" t="str">
        <f>IF(AND(B92&gt;0),LOOKUP(B92,'startovní listina'!$A$3:$A$301,'startovní listina'!$D$3:$D$301)," ")</f>
        <v>AK Zlín</v>
      </c>
      <c r="F92" s="12">
        <v>38.22</v>
      </c>
      <c r="G92" s="6">
        <v>6</v>
      </c>
    </row>
    <row r="93" spans="1:7" ht="12.75">
      <c r="A93" s="6">
        <v>6</v>
      </c>
      <c r="B93" s="6">
        <v>294</v>
      </c>
      <c r="C93" s="6">
        <f>IF(AND(B93&gt;0),LOOKUP(B93,'startovní listina'!$A$3:$B$301)," ")</f>
        <v>0</v>
      </c>
      <c r="D93" s="6">
        <f>IF(AND(B93&gt;0),LOOKUP(B93,'startovní listina'!$A$3:$A$301,'startovní listina'!$C$3:$C$301)," ")</f>
        <v>0</v>
      </c>
      <c r="E93" s="6">
        <f>IF(AND(B93&gt;0),LOOKUP(B93,'startovní listina'!$A$3:$A$301,'startovní listina'!$D$3:$D$301)," ")</f>
        <v>0</v>
      </c>
      <c r="F93" s="12">
        <v>36.52</v>
      </c>
      <c r="G93" s="6">
        <v>5</v>
      </c>
    </row>
    <row r="94" spans="1:7" ht="12.75">
      <c r="A94" s="6">
        <v>7</v>
      </c>
      <c r="B94" s="6">
        <v>300</v>
      </c>
      <c r="C94" s="6">
        <f>IF(AND(B94&gt;0),LOOKUP(B94,'startovní listina'!$A$3:$B$301)," ")</f>
        <v>0</v>
      </c>
      <c r="D94" s="6">
        <f>IF(AND(B94&gt;0),LOOKUP(B94,'startovní listina'!$A$3:$A$301,'startovní listina'!$C$3:$C$301)," ")</f>
        <v>0</v>
      </c>
      <c r="E94" s="6">
        <f>IF(AND(B94&gt;0),LOOKUP(B94,'startovní listina'!$A$3:$A$301,'startovní listina'!$D$3:$D$301)," ")</f>
        <v>0</v>
      </c>
      <c r="F94" s="12">
        <v>34.93</v>
      </c>
      <c r="G94" s="6">
        <v>4</v>
      </c>
    </row>
    <row r="95" spans="1:7" ht="12.75">
      <c r="A95" s="6">
        <v>8</v>
      </c>
      <c r="B95" s="6">
        <v>283</v>
      </c>
      <c r="C95" s="6">
        <f>IF(AND(B95&gt;0),LOOKUP(B95,'startovní listina'!$A$3:$B$301)," ")</f>
        <v>0</v>
      </c>
      <c r="D95" s="6">
        <f>IF(AND(B95&gt;0),LOOKUP(B95,'startovní listina'!$A$3:$A$301,'startovní listina'!$C$3:$C$301)," ")</f>
        <v>0</v>
      </c>
      <c r="E95" s="6">
        <f>IF(AND(B95&gt;0),LOOKUP(B95,'startovní listina'!$A$3:$A$301,'startovní listina'!$D$3:$D$301)," ")</f>
        <v>0</v>
      </c>
      <c r="F95" s="12">
        <v>32.27</v>
      </c>
      <c r="G95" s="6">
        <v>3</v>
      </c>
    </row>
    <row r="96" spans="1:7" ht="12.75">
      <c r="A96" s="6">
        <v>9</v>
      </c>
      <c r="B96" s="6">
        <v>233</v>
      </c>
      <c r="C96" s="6" t="str">
        <f>IF(AND(B96&gt;0),LOOKUP(B96,'startovní listina'!$A$3:$B$301)," ")</f>
        <v>Strachotová Regina</v>
      </c>
      <c r="D96" s="6" t="str">
        <f>IF(AND(B96&gt;0),LOOKUP(B96,'startovní listina'!$A$3:$A$301,'startovní listina'!$C$3:$C$301)," ")</f>
        <v>081089</v>
      </c>
      <c r="E96" s="6" t="str">
        <f>IF(AND(B96&gt;0),LOOKUP(B96,'startovní listina'!$A$3:$A$301,'startovní listina'!$D$3:$D$301)," ")</f>
        <v>AK Zlín</v>
      </c>
      <c r="F96" s="12">
        <v>31.72</v>
      </c>
      <c r="G96" s="6">
        <v>2</v>
      </c>
    </row>
    <row r="97" spans="1:7" ht="12.75">
      <c r="A97" s="6">
        <v>10</v>
      </c>
      <c r="B97" s="6">
        <v>248</v>
      </c>
      <c r="C97" s="6">
        <f>IF(AND(B97&gt;0),LOOKUP(B97,'startovní listina'!$A$3:$B$301)," ")</f>
        <v>0</v>
      </c>
      <c r="D97" s="6">
        <f>IF(AND(B97&gt;0),LOOKUP(B97,'startovní listina'!$A$3:$A$301,'startovní listina'!$C$3:$C$301)," ")</f>
        <v>0</v>
      </c>
      <c r="E97" s="6">
        <f>IF(AND(B97&gt;0),LOOKUP(B97,'startovní listina'!$A$3:$A$301,'startovní listina'!$D$3:$D$301)," ")</f>
        <v>0</v>
      </c>
      <c r="F97" s="12">
        <v>29.25</v>
      </c>
      <c r="G97" s="6">
        <v>1</v>
      </c>
    </row>
    <row r="98" spans="1:7" ht="12.75">
      <c r="A98" s="6">
        <v>11</v>
      </c>
      <c r="B98" s="6">
        <v>70</v>
      </c>
      <c r="C98" s="6">
        <f>IF(AND(B98&gt;0),LOOKUP(B98,'startovní listina'!$A$3:$B$301)," ")</f>
        <v>0</v>
      </c>
      <c r="D98" s="6">
        <f>IF(AND(B98&gt;0),LOOKUP(B98,'startovní listina'!$A$3:$A$301,'startovní listina'!$C$3:$C$301)," ")</f>
        <v>0</v>
      </c>
      <c r="E98" s="6" t="str">
        <f>IF(AND(B98&gt;0),LOOKUP(B98,'startovní listina'!$A$3:$A$301,'startovní listina'!$D$3:$D$301)," ")</f>
        <v>SK Spartak Praha 4 </v>
      </c>
      <c r="F98" s="12">
        <v>20.51</v>
      </c>
      <c r="G98" s="6">
        <v>0</v>
      </c>
    </row>
    <row r="99" ht="12.75">
      <c r="F99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11" spans="2:6" ht="15">
      <c r="B111" s="22"/>
      <c r="C111" s="22"/>
      <c r="D111" s="31"/>
      <c r="E111" s="13"/>
      <c r="F111" s="13"/>
    </row>
    <row r="112" spans="2:5" ht="12.75">
      <c r="B112" s="13"/>
      <c r="C112" s="13"/>
      <c r="D112" s="13"/>
      <c r="E112" s="13"/>
    </row>
    <row r="113" ht="15">
      <c r="C113" s="24"/>
    </row>
    <row r="114" spans="3:5" ht="12.75">
      <c r="C114" s="13"/>
      <c r="E114" s="13"/>
    </row>
    <row r="115" spans="2:7" ht="12.75">
      <c r="B115" s="14"/>
      <c r="D115" s="15"/>
      <c r="E115" s="15"/>
      <c r="F115" s="14"/>
      <c r="G115" s="14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</sheetData>
  <printOptions/>
  <pageMargins left="0.75" right="0.75" top="1" bottom="1" header="0.4921259845" footer="0.4921259845"/>
  <pageSetup firstPageNumber="7" useFirstPageNumber="1" horizontalDpi="300" verticalDpi="300" orientation="portrait" paperSize="9" r:id="rId1"/>
  <headerFooter alignWithMargins="0">
    <oddFooter>&amp;CStránka &amp;P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3"/>
  <sheetViews>
    <sheetView workbookViewId="0" topLeftCell="A1">
      <selection activeCell="C5" sqref="C5"/>
    </sheetView>
  </sheetViews>
  <sheetFormatPr defaultColWidth="9.00390625" defaultRowHeight="12.75"/>
  <cols>
    <col min="1" max="1" width="3.00390625" style="12" bestFit="1" customWidth="1"/>
    <col min="2" max="2" width="7.25390625" style="6" customWidth="1"/>
    <col min="3" max="3" width="19.125" style="6" customWidth="1"/>
    <col min="4" max="4" width="7.125" style="6" customWidth="1"/>
    <col min="5" max="5" width="22.375" style="6" customWidth="1"/>
    <col min="6" max="6" width="11.75390625" style="6" bestFit="1" customWidth="1"/>
    <col min="7" max="7" width="6.375" style="6" customWidth="1"/>
    <col min="8" max="16384" width="9.125" style="6" customWidth="1"/>
  </cols>
  <sheetData>
    <row r="1" ht="12.75">
      <c r="B1" s="6" t="s">
        <v>5</v>
      </c>
    </row>
    <row r="2" spans="2:5" ht="15">
      <c r="B2" s="22" t="s">
        <v>11</v>
      </c>
      <c r="C2" s="22"/>
      <c r="D2" s="35" t="s">
        <v>154</v>
      </c>
      <c r="E2" s="13"/>
    </row>
    <row r="3" spans="2:5" ht="15">
      <c r="B3" s="13" t="s">
        <v>12</v>
      </c>
      <c r="C3" s="13"/>
      <c r="D3" s="31" t="s">
        <v>155</v>
      </c>
      <c r="E3" s="13"/>
    </row>
    <row r="4" spans="2:5" ht="15">
      <c r="B4" s="6" t="s">
        <v>0</v>
      </c>
      <c r="C4" s="24">
        <v>38262</v>
      </c>
      <c r="E4" s="6" t="s">
        <v>13</v>
      </c>
    </row>
    <row r="5" spans="3:7" ht="12.75">
      <c r="C5" s="13" t="s">
        <v>46</v>
      </c>
      <c r="E5" s="13" t="s">
        <v>14</v>
      </c>
      <c r="F5" s="13" t="s">
        <v>15</v>
      </c>
      <c r="G5" s="13"/>
    </row>
    <row r="6" spans="2:7" ht="25.5">
      <c r="B6" s="14" t="s">
        <v>6</v>
      </c>
      <c r="C6" s="6" t="s">
        <v>7</v>
      </c>
      <c r="D6" s="15" t="s">
        <v>8</v>
      </c>
      <c r="E6" s="15" t="s">
        <v>9</v>
      </c>
      <c r="F6" s="12" t="s">
        <v>10</v>
      </c>
      <c r="G6" s="12" t="s">
        <v>105</v>
      </c>
    </row>
    <row r="7" spans="3:5" ht="12.75">
      <c r="C7" s="16" t="s">
        <v>47</v>
      </c>
      <c r="E7" s="6" t="s">
        <v>122</v>
      </c>
    </row>
    <row r="8" spans="3:5" ht="12.75">
      <c r="C8" s="6" t="s">
        <v>59</v>
      </c>
      <c r="D8" s="6" t="s">
        <v>59</v>
      </c>
      <c r="E8" s="6" t="s">
        <v>59</v>
      </c>
    </row>
    <row r="9" spans="1:7" ht="12.75">
      <c r="A9" s="12">
        <v>1</v>
      </c>
      <c r="B9" s="4">
        <v>101</v>
      </c>
      <c r="C9" s="4" t="str">
        <f>IF(AND(B9&gt;0),LOOKUP(B9,'startovní listina'!$A$3:$B$301)," ")</f>
        <v>Melicherová Barbora</v>
      </c>
      <c r="D9" s="4" t="str">
        <f>IF(AND(B9&gt;0),LOOKUP(B9,'startovní listina'!$A$3:$A$301,'startovní listina'!$C$3:$C$301)," ")</f>
        <v>130985</v>
      </c>
      <c r="E9" s="4" t="str">
        <f>IF(AND(B9&gt;0),LOOKUP(B9,'startovní listina'!$A$3:$A$301,'startovní listina'!$D$3:$D$301)," ")</f>
        <v>AC Pardubice </v>
      </c>
      <c r="F9" s="5"/>
      <c r="G9" s="18"/>
    </row>
    <row r="10" spans="1:7" ht="12.75">
      <c r="A10" s="12">
        <v>2</v>
      </c>
      <c r="B10" s="4">
        <v>205</v>
      </c>
      <c r="C10" s="4" t="str">
        <f>IF(AND(B10&gt;0),LOOKUP(B10,'startovní listina'!$A$3:$B$301)," ")</f>
        <v>Hírešová Michaela</v>
      </c>
      <c r="D10" s="4" t="str">
        <f>IF(AND(B10&gt;0),LOOKUP(B10,'startovní listina'!$A$3:$A$301,'startovní listina'!$C$3:$C$301)," ")</f>
        <v>030487</v>
      </c>
      <c r="E10" s="4" t="str">
        <f>IF(AND(B10&gt;0),LOOKUP(B10,'startovní listina'!$A$3:$A$301,'startovní listina'!$D$3:$D$301)," ")</f>
        <v>AK Zlín</v>
      </c>
      <c r="F10" s="5"/>
      <c r="G10" s="18"/>
    </row>
    <row r="11" spans="1:7" ht="12.75">
      <c r="A11" s="12">
        <v>3</v>
      </c>
      <c r="B11" s="4">
        <v>55</v>
      </c>
      <c r="C11" s="4" t="str">
        <f>IF(AND(B11&gt;0),LOOKUP(B11,'startovní listina'!$A$3:$B$301)," ")</f>
        <v>Polívková Jana</v>
      </c>
      <c r="D11" s="4" t="str">
        <f>IF(AND(B11&gt;0),LOOKUP(B11,'startovní listina'!$A$3:$A$301,'startovní listina'!$C$3:$C$301)," ")</f>
        <v>190285</v>
      </c>
      <c r="E11" s="4" t="str">
        <f>IF(AND(B11&gt;0),LOOKUP(B11,'startovní listina'!$A$3:$A$301,'startovní listina'!$D$3:$D$301)," ")</f>
        <v>SK Spartak Praha 4 </v>
      </c>
      <c r="F11" s="5"/>
      <c r="G11" s="18"/>
    </row>
    <row r="12" spans="1:7" ht="12.75">
      <c r="A12" s="12">
        <v>4</v>
      </c>
      <c r="B12" s="4">
        <v>156</v>
      </c>
      <c r="C12" s="4" t="str">
        <f>IF(AND(B12&gt;0),LOOKUP(B12,'startovní listina'!$A$3:$B$301)," ")</f>
        <v>Konečná Barbora</v>
      </c>
      <c r="D12" s="4" t="str">
        <f>IF(AND(B12&gt;0),LOOKUP(B12,'startovní listina'!$A$3:$A$301,'startovní listina'!$C$3:$C$301)," ")</f>
        <v>140586</v>
      </c>
      <c r="E12" s="4" t="str">
        <f>IF(AND(B12&gt;0),LOOKUP(B12,'startovní listina'!$A$3:$A$301,'startovní listina'!$D$3:$D$301)," ")</f>
        <v>AK SSK Vítkovice </v>
      </c>
      <c r="F12" s="5"/>
      <c r="G12" s="18"/>
    </row>
    <row r="13" spans="1:7" ht="12.75">
      <c r="A13" s="12">
        <v>5</v>
      </c>
      <c r="B13" s="4">
        <v>135</v>
      </c>
      <c r="C13" s="4" t="str">
        <f>IF(AND(B13&gt;0),LOOKUP(B13,'startovní listina'!$A$3:$B$301)," ")</f>
        <v>Holubová Lenka</v>
      </c>
      <c r="D13" s="4">
        <f>IF(AND(B13&gt;0),LOOKUP(B13,'startovní listina'!$A$3:$A$301,'startovní listina'!$C$3:$C$301)," ")</f>
        <v>231289</v>
      </c>
      <c r="E13" s="4" t="str">
        <f>IF(AND(B13&gt;0),LOOKUP(B13,'startovní listina'!$A$3:$A$301,'startovní listina'!$D$3:$D$301)," ")</f>
        <v>TJ Slavoj Stará Boleslav</v>
      </c>
      <c r="F13" s="5"/>
      <c r="G13" s="18"/>
    </row>
    <row r="14" spans="2:7" ht="12.75">
      <c r="B14" s="19" t="s">
        <v>59</v>
      </c>
      <c r="C14" s="6" t="s">
        <v>59</v>
      </c>
      <c r="D14" s="6" t="s">
        <v>59</v>
      </c>
      <c r="E14" s="6" t="s">
        <v>59</v>
      </c>
      <c r="F14" s="17"/>
      <c r="G14" s="17"/>
    </row>
    <row r="15" spans="3:5" ht="12.75">
      <c r="C15" s="16" t="s">
        <v>48</v>
      </c>
      <c r="E15" s="6" t="s">
        <v>123</v>
      </c>
    </row>
    <row r="16" spans="3:5" ht="12.75">
      <c r="C16" s="6" t="s">
        <v>59</v>
      </c>
      <c r="D16" s="6" t="s">
        <v>59</v>
      </c>
      <c r="E16" s="6" t="s">
        <v>59</v>
      </c>
    </row>
    <row r="17" spans="1:6" ht="12.75">
      <c r="A17" s="12">
        <v>1</v>
      </c>
      <c r="B17" s="4">
        <v>128</v>
      </c>
      <c r="C17" s="4" t="str">
        <f>IF(AND(B17&gt;0),LOOKUP(B17,'startovní listina'!$A$3:$B$301)," ")</f>
        <v>Barešová Markéta</v>
      </c>
      <c r="D17" s="4">
        <f>IF(AND(B17&gt;0),LOOKUP(B17,'startovní listina'!$A$3:$A$301,'startovní listina'!$C$3:$C$301)," ")</f>
        <v>180890</v>
      </c>
      <c r="E17" s="4" t="str">
        <f>IF(AND(B17&gt;0),LOOKUP(B17,'startovní listina'!$A$3:$A$301,'startovní listina'!$D$3:$D$301)," ")</f>
        <v>TJ Slavoj Stará Boleslav</v>
      </c>
      <c r="F17" s="18"/>
    </row>
    <row r="18" spans="1:5" ht="12.75">
      <c r="A18" s="12">
        <v>2</v>
      </c>
      <c r="B18" s="4">
        <v>178</v>
      </c>
      <c r="C18" s="4" t="str">
        <f>IF(AND(B18&gt;0),LOOKUP(B18,'startovní listina'!$A$3:$B$301)," ")</f>
        <v>Petrásková Lucie</v>
      </c>
      <c r="D18" s="4" t="str">
        <f>IF(AND(B18&gt;0),LOOKUP(B18,'startovní listina'!$A$3:$A$301,'startovní listina'!$C$3:$C$301)," ")</f>
        <v>070386</v>
      </c>
      <c r="E18" s="4" t="str">
        <f>IF(AND(B18&gt;0),LOOKUP(B18,'startovní listina'!$A$3:$A$301,'startovní listina'!$D$3:$D$301)," ")</f>
        <v>ACP Junior Brno  </v>
      </c>
    </row>
    <row r="19" spans="1:6" ht="12.75">
      <c r="A19" s="12">
        <v>3</v>
      </c>
      <c r="B19" s="4">
        <v>16</v>
      </c>
      <c r="C19" s="4" t="s">
        <v>235</v>
      </c>
      <c r="D19" s="4">
        <v>220285</v>
      </c>
      <c r="E19" s="4" t="str">
        <f>IF(AND(B19&gt;0),LOOKUP(B19,'startovní listina'!$A$3:$A$301,'startovní listina'!$D$3:$D$301)," ")</f>
        <v>ASK Slavia Praha   </v>
      </c>
      <c r="F19" s="18"/>
    </row>
    <row r="20" spans="1:7" ht="12.75">
      <c r="A20" s="12">
        <v>4</v>
      </c>
      <c r="B20" s="4">
        <v>154</v>
      </c>
      <c r="C20" s="4" t="str">
        <f>IF(AND(B20&gt;0),LOOKUP(B20,'startovní listina'!$A$3:$B$301)," ")</f>
        <v>Jakešová Zoja</v>
      </c>
      <c r="D20" s="4" t="str">
        <f>IF(AND(B20&gt;0),LOOKUP(B20,'startovní listina'!$A$3:$A$301,'startovní listina'!$C$3:$C$301)," ")</f>
        <v>230585</v>
      </c>
      <c r="E20" s="4" t="str">
        <f>IF(AND(B20&gt;0),LOOKUP(B20,'startovní listina'!$A$3:$A$301,'startovní listina'!$D$3:$D$301)," ")</f>
        <v>AK SSK Vítkovice </v>
      </c>
      <c r="G20" s="18"/>
    </row>
    <row r="21" spans="1:7" ht="12.75">
      <c r="A21" s="12">
        <v>5</v>
      </c>
      <c r="B21" s="4">
        <v>90</v>
      </c>
      <c r="C21" s="4" t="str">
        <f>IF(AND(B21&gt;0),LOOKUP(B21,'startovní listina'!$A$3:$B$301)," ")</f>
        <v>Brožová Markéta</v>
      </c>
      <c r="D21" s="4" t="str">
        <f>IF(AND(B21&gt;0),LOOKUP(B21,'startovní listina'!$A$3:$A$301,'startovní listina'!$C$3:$C$301)," ")</f>
        <v>030386</v>
      </c>
      <c r="E21" s="4" t="str">
        <f>IF(AND(B21&gt;0),LOOKUP(B21,'startovní listina'!$A$3:$A$301,'startovní listina'!$D$3:$D$301)," ")</f>
        <v>SK ZŠ Jablonné v Podj.</v>
      </c>
      <c r="G21" s="18"/>
    </row>
    <row r="22" spans="1:5" ht="12.75">
      <c r="A22" s="12">
        <v>6</v>
      </c>
      <c r="B22" s="4">
        <v>206</v>
      </c>
      <c r="C22" s="4" t="str">
        <f>IF(AND(B22&gt;0),LOOKUP(B22,'startovní listina'!$A$3:$B$301)," ")</f>
        <v>Kozmíková Eva</v>
      </c>
      <c r="D22" s="4" t="str">
        <f>IF(AND(B22&gt;0),LOOKUP(B22,'startovní listina'!$A$3:$A$301,'startovní listina'!$C$3:$C$301)," ")</f>
        <v>200888</v>
      </c>
      <c r="E22" s="4" t="str">
        <f>IF(AND(B22&gt;0),LOOKUP(B22,'startovní listina'!$A$3:$A$301,'startovní listina'!$D$3:$D$301)," ")</f>
        <v>AK Zlín</v>
      </c>
    </row>
    <row r="23" spans="3:7" ht="12.75">
      <c r="C23" s="13" t="s">
        <v>42</v>
      </c>
      <c r="E23" s="13" t="s">
        <v>14</v>
      </c>
      <c r="F23" s="13" t="s">
        <v>15</v>
      </c>
      <c r="G23" s="13"/>
    </row>
    <row r="24" spans="3:5" ht="12.75">
      <c r="C24" s="16" t="s">
        <v>43</v>
      </c>
      <c r="E24" s="6" t="s">
        <v>139</v>
      </c>
    </row>
    <row r="25" spans="1:7" ht="12.75">
      <c r="A25" s="12">
        <v>1</v>
      </c>
      <c r="B25" s="6">
        <v>76</v>
      </c>
      <c r="C25" s="6" t="s">
        <v>96</v>
      </c>
      <c r="D25" s="6">
        <v>790725</v>
      </c>
      <c r="E25" s="6" t="s">
        <v>38</v>
      </c>
      <c r="F25" s="6">
        <v>13.05</v>
      </c>
      <c r="G25" s="6">
        <v>11</v>
      </c>
    </row>
    <row r="26" spans="1:7" ht="12.75">
      <c r="A26" s="12">
        <v>2</v>
      </c>
      <c r="B26" s="6">
        <v>243</v>
      </c>
      <c r="C26" s="6" t="s">
        <v>22</v>
      </c>
      <c r="D26" s="6">
        <v>811004</v>
      </c>
      <c r="E26" s="6" t="s">
        <v>40</v>
      </c>
      <c r="F26" s="6">
        <v>13.19</v>
      </c>
      <c r="G26" s="6">
        <v>9</v>
      </c>
    </row>
    <row r="27" spans="1:7" ht="12.75">
      <c r="A27" s="12">
        <v>3</v>
      </c>
      <c r="B27" s="6">
        <v>245</v>
      </c>
      <c r="C27" s="6" t="s">
        <v>31</v>
      </c>
      <c r="D27" s="6">
        <v>830522</v>
      </c>
      <c r="E27" s="6" t="s">
        <v>40</v>
      </c>
      <c r="F27" s="6">
        <v>13.21</v>
      </c>
      <c r="G27" s="6">
        <v>8</v>
      </c>
    </row>
    <row r="28" spans="1:7" ht="12.75">
      <c r="A28" s="12">
        <v>4</v>
      </c>
      <c r="B28" s="6">
        <v>137</v>
      </c>
      <c r="C28" s="6" t="s">
        <v>76</v>
      </c>
      <c r="D28" s="6">
        <v>870611</v>
      </c>
      <c r="E28" s="6" t="s">
        <v>64</v>
      </c>
      <c r="F28" s="6">
        <v>13.46</v>
      </c>
      <c r="G28" s="6">
        <v>7</v>
      </c>
    </row>
    <row r="29" spans="1:7" ht="12.75">
      <c r="A29" s="12">
        <v>5</v>
      </c>
      <c r="B29" s="6">
        <v>221</v>
      </c>
      <c r="C29" s="6" t="s">
        <v>99</v>
      </c>
      <c r="D29" s="6">
        <v>870726</v>
      </c>
      <c r="E29" s="6" t="s">
        <v>39</v>
      </c>
      <c r="F29" s="6">
        <v>13.66</v>
      </c>
      <c r="G29" s="6">
        <v>6</v>
      </c>
    </row>
    <row r="30" spans="1:7" ht="12.75">
      <c r="A30" s="12">
        <v>6</v>
      </c>
      <c r="B30" s="6">
        <v>203</v>
      </c>
      <c r="C30" s="6" t="s">
        <v>36</v>
      </c>
      <c r="D30" s="6">
        <v>830529</v>
      </c>
      <c r="E30" s="6" t="s">
        <v>39</v>
      </c>
      <c r="F30" s="6">
        <v>13.82</v>
      </c>
      <c r="G30" s="6">
        <v>5</v>
      </c>
    </row>
    <row r="31" spans="3:5" ht="12.75">
      <c r="C31" s="6" t="s">
        <v>59</v>
      </c>
      <c r="D31" s="6" t="s">
        <v>59</v>
      </c>
      <c r="E31" s="6" t="s">
        <v>59</v>
      </c>
    </row>
    <row r="32" spans="3:5" ht="12.75">
      <c r="C32" s="16" t="s">
        <v>44</v>
      </c>
      <c r="E32" s="6" t="s">
        <v>140</v>
      </c>
    </row>
    <row r="33" spans="1:7" ht="12.75">
      <c r="A33" s="12">
        <v>1</v>
      </c>
      <c r="B33" s="6">
        <v>55</v>
      </c>
      <c r="C33" s="6" t="s">
        <v>20</v>
      </c>
      <c r="D33" s="6">
        <v>840809</v>
      </c>
      <c r="E33" s="6" t="s">
        <v>38</v>
      </c>
      <c r="F33" s="6">
        <v>13.74</v>
      </c>
      <c r="G33" s="6">
        <v>4</v>
      </c>
    </row>
    <row r="34" spans="1:7" ht="12.75">
      <c r="A34" s="12">
        <v>2</v>
      </c>
      <c r="B34" s="6">
        <v>234</v>
      </c>
      <c r="C34" s="6" t="s">
        <v>118</v>
      </c>
      <c r="D34" s="6">
        <v>87</v>
      </c>
      <c r="E34" s="6" t="s">
        <v>39</v>
      </c>
      <c r="F34" s="6">
        <v>14.31</v>
      </c>
      <c r="G34" s="6">
        <v>3</v>
      </c>
    </row>
    <row r="35" spans="1:7" ht="12.75">
      <c r="A35" s="12">
        <v>3</v>
      </c>
      <c r="B35" s="6">
        <v>45</v>
      </c>
      <c r="C35" s="6" t="s">
        <v>94</v>
      </c>
      <c r="D35" s="6">
        <v>840807</v>
      </c>
      <c r="E35" s="6" t="s">
        <v>38</v>
      </c>
      <c r="F35" s="6">
        <v>14.43</v>
      </c>
      <c r="G35" s="6">
        <v>2</v>
      </c>
    </row>
    <row r="36" spans="1:7" ht="12.75">
      <c r="A36" s="12">
        <v>4</v>
      </c>
      <c r="B36" s="6">
        <v>141</v>
      </c>
      <c r="C36" s="6" t="s">
        <v>79</v>
      </c>
      <c r="D36" s="6">
        <v>880610</v>
      </c>
      <c r="E36" s="6" t="s">
        <v>64</v>
      </c>
      <c r="F36" s="6">
        <v>15.37</v>
      </c>
      <c r="G36" s="6">
        <v>1</v>
      </c>
    </row>
    <row r="40" ht="12.75">
      <c r="B40" s="6" t="s">
        <v>5</v>
      </c>
    </row>
    <row r="41" spans="2:5" ht="15">
      <c r="B41" s="22" t="s">
        <v>11</v>
      </c>
      <c r="C41" s="22"/>
      <c r="D41" s="31" t="s">
        <v>117</v>
      </c>
      <c r="E41" s="13"/>
    </row>
    <row r="42" spans="2:5" ht="15">
      <c r="B42" s="13" t="s">
        <v>12</v>
      </c>
      <c r="C42" s="13"/>
      <c r="D42" s="31" t="s">
        <v>116</v>
      </c>
      <c r="E42" s="13"/>
    </row>
    <row r="43" spans="2:5" ht="15">
      <c r="B43" s="6" t="s">
        <v>0</v>
      </c>
      <c r="C43" s="24">
        <v>37520</v>
      </c>
      <c r="E43" s="6" t="s">
        <v>13</v>
      </c>
    </row>
    <row r="44" spans="3:7" ht="12.75">
      <c r="C44" s="13" t="s">
        <v>46</v>
      </c>
      <c r="E44" s="13" t="s">
        <v>14</v>
      </c>
      <c r="F44" s="13" t="s">
        <v>15</v>
      </c>
      <c r="G44" s="13"/>
    </row>
    <row r="45" spans="2:7" ht="25.5">
      <c r="B45" s="14" t="s">
        <v>6</v>
      </c>
      <c r="C45" s="6" t="s">
        <v>7</v>
      </c>
      <c r="D45" s="15" t="s">
        <v>8</v>
      </c>
      <c r="E45" s="15" t="s">
        <v>9</v>
      </c>
      <c r="F45" s="12" t="s">
        <v>10</v>
      </c>
      <c r="G45" s="12" t="s">
        <v>105</v>
      </c>
    </row>
    <row r="46" spans="3:5" ht="12.75">
      <c r="C46" s="16" t="s">
        <v>47</v>
      </c>
      <c r="E46" s="6" t="s">
        <v>122</v>
      </c>
    </row>
    <row r="47" spans="3:5" ht="12.75">
      <c r="C47" s="6" t="s">
        <v>59</v>
      </c>
      <c r="D47" s="6" t="s">
        <v>59</v>
      </c>
      <c r="E47" s="6" t="s">
        <v>59</v>
      </c>
    </row>
    <row r="48" spans="1:7" ht="12.75">
      <c r="A48" s="12">
        <v>1</v>
      </c>
      <c r="B48" s="4">
        <v>101</v>
      </c>
      <c r="C48" s="4" t="str">
        <f>IF(AND(B48&gt;0),LOOKUP(B48,'startovní listina'!$A$3:$B$301)," ")</f>
        <v>Melicherová Barbora</v>
      </c>
      <c r="D48" s="4" t="str">
        <f>IF(AND(B48&gt;0),LOOKUP(B48,'startovní listina'!$A$3:$A$301,'startovní listina'!$C$3:$C$301)," ")</f>
        <v>130985</v>
      </c>
      <c r="E48" s="4" t="str">
        <f>IF(AND(B48&gt;0),LOOKUP(B48,'startovní listina'!$A$3:$A$301,'startovní listina'!$D$3:$D$301)," ")</f>
        <v>AC Pardubice </v>
      </c>
      <c r="F48" s="5"/>
      <c r="G48" s="18"/>
    </row>
    <row r="49" spans="1:7" ht="12.75">
      <c r="A49" s="12">
        <v>2</v>
      </c>
      <c r="B49" s="4">
        <v>205</v>
      </c>
      <c r="C49" s="4" t="str">
        <f>IF(AND(B49&gt;0),LOOKUP(B49,'startovní listina'!$A$3:$B$301)," ")</f>
        <v>Hírešová Michaela</v>
      </c>
      <c r="D49" s="4" t="str">
        <f>IF(AND(B49&gt;0),LOOKUP(B49,'startovní listina'!$A$3:$A$301,'startovní listina'!$C$3:$C$301)," ")</f>
        <v>030487</v>
      </c>
      <c r="E49" s="4" t="str">
        <f>IF(AND(B49&gt;0),LOOKUP(B49,'startovní listina'!$A$3:$A$301,'startovní listina'!$D$3:$D$301)," ")</f>
        <v>AK Zlín</v>
      </c>
      <c r="F49" s="5"/>
      <c r="G49" s="18"/>
    </row>
    <row r="50" spans="1:7" ht="12.75">
      <c r="A50" s="12">
        <v>3</v>
      </c>
      <c r="B50" s="4">
        <v>55</v>
      </c>
      <c r="C50" s="4" t="str">
        <f>IF(AND(B50&gt;0),LOOKUP(B50,'startovní listina'!$A$3:$B$301)," ")</f>
        <v>Polívková Jana</v>
      </c>
      <c r="D50" s="4" t="str">
        <f>IF(AND(B50&gt;0),LOOKUP(B50,'startovní listina'!$A$3:$A$301,'startovní listina'!$C$3:$C$301)," ")</f>
        <v>190285</v>
      </c>
      <c r="E50" s="4" t="str">
        <f>IF(AND(B50&gt;0),LOOKUP(B50,'startovní listina'!$A$3:$A$301,'startovní listina'!$D$3:$D$301)," ")</f>
        <v>SK Spartak Praha 4 </v>
      </c>
      <c r="F50" s="5"/>
      <c r="G50" s="18"/>
    </row>
    <row r="51" spans="1:7" ht="12.75">
      <c r="A51" s="12">
        <v>4</v>
      </c>
      <c r="B51" s="4">
        <v>156</v>
      </c>
      <c r="C51" s="4" t="str">
        <f>IF(AND(B51&gt;0),LOOKUP(B51,'startovní listina'!$A$3:$B$301)," ")</f>
        <v>Konečná Barbora</v>
      </c>
      <c r="D51" s="4" t="str">
        <f>IF(AND(B51&gt;0),LOOKUP(B51,'startovní listina'!$A$3:$A$301,'startovní listina'!$C$3:$C$301)," ")</f>
        <v>140586</v>
      </c>
      <c r="E51" s="4" t="str">
        <f>IF(AND(B51&gt;0),LOOKUP(B51,'startovní listina'!$A$3:$A$301,'startovní listina'!$D$3:$D$301)," ")</f>
        <v>AK SSK Vítkovice </v>
      </c>
      <c r="F51" s="5"/>
      <c r="G51" s="18"/>
    </row>
    <row r="52" spans="1:7" ht="12.75">
      <c r="A52" s="12">
        <v>5</v>
      </c>
      <c r="B52" s="4">
        <v>135</v>
      </c>
      <c r="C52" s="4" t="str">
        <f>IF(AND(B52&gt;0),LOOKUP(B52,'startovní listina'!$A$3:$B$301)," ")</f>
        <v>Holubová Lenka</v>
      </c>
      <c r="D52" s="4">
        <f>IF(AND(B52&gt;0),LOOKUP(B52,'startovní listina'!$A$3:$A$301,'startovní listina'!$C$3:$C$301)," ")</f>
        <v>231289</v>
      </c>
      <c r="E52" s="4" t="str">
        <f>IF(AND(B52&gt;0),LOOKUP(B52,'startovní listina'!$A$3:$A$301,'startovní listina'!$D$3:$D$301)," ")</f>
        <v>TJ Slavoj Stará Boleslav</v>
      </c>
      <c r="F52" s="5"/>
      <c r="G52" s="18"/>
    </row>
    <row r="53" spans="2:7" ht="12.75">
      <c r="B53" s="19" t="s">
        <v>59</v>
      </c>
      <c r="C53" s="6" t="s">
        <v>59</v>
      </c>
      <c r="D53" s="6" t="s">
        <v>59</v>
      </c>
      <c r="E53" s="6" t="s">
        <v>59</v>
      </c>
      <c r="F53" s="17"/>
      <c r="G53" s="17"/>
    </row>
    <row r="54" spans="3:5" ht="12.75">
      <c r="C54" s="16" t="s">
        <v>48</v>
      </c>
      <c r="E54" s="6" t="s">
        <v>123</v>
      </c>
    </row>
    <row r="55" spans="3:5" ht="12.75">
      <c r="C55" s="6" t="s">
        <v>59</v>
      </c>
      <c r="D55" s="6" t="s">
        <v>59</v>
      </c>
      <c r="E55" s="6" t="s">
        <v>59</v>
      </c>
    </row>
    <row r="56" spans="1:6" ht="12.75">
      <c r="A56" s="12">
        <v>1</v>
      </c>
      <c r="B56" s="4">
        <v>128</v>
      </c>
      <c r="C56" s="4" t="str">
        <f>IF(AND(B56&gt;0),LOOKUP(B56,'startovní listina'!$A$3:$B$301)," ")</f>
        <v>Barešová Markéta</v>
      </c>
      <c r="D56" s="4">
        <f>IF(AND(B56&gt;0),LOOKUP(B56,'startovní listina'!$A$3:$A$301,'startovní listina'!$C$3:$C$301)," ")</f>
        <v>180890</v>
      </c>
      <c r="E56" s="4" t="str">
        <f>IF(AND(B56&gt;0),LOOKUP(B56,'startovní listina'!$A$3:$A$301,'startovní listina'!$D$3:$D$301)," ")</f>
        <v>TJ Slavoj Stará Boleslav</v>
      </c>
      <c r="F56" s="18"/>
    </row>
    <row r="57" spans="1:5" ht="12.75">
      <c r="A57" s="12">
        <v>2</v>
      </c>
      <c r="B57" s="4">
        <v>178</v>
      </c>
      <c r="C57" s="4" t="str">
        <f>IF(AND(B57&gt;0),LOOKUP(B57,'startovní listina'!$A$3:$B$301)," ")</f>
        <v>Petrásková Lucie</v>
      </c>
      <c r="D57" s="4" t="str">
        <f>IF(AND(B57&gt;0),LOOKUP(B57,'startovní listina'!$A$3:$A$301,'startovní listina'!$C$3:$C$301)," ")</f>
        <v>070386</v>
      </c>
      <c r="E57" s="4" t="str">
        <f>IF(AND(B57&gt;0),LOOKUP(B57,'startovní listina'!$A$3:$A$301,'startovní listina'!$D$3:$D$301)," ")</f>
        <v>ACP Junior Brno  </v>
      </c>
    </row>
    <row r="58" spans="1:6" ht="12.75">
      <c r="A58" s="12">
        <v>3</v>
      </c>
      <c r="B58" s="4">
        <v>16</v>
      </c>
      <c r="C58" s="4" t="s">
        <v>235</v>
      </c>
      <c r="D58" s="4">
        <v>220285</v>
      </c>
      <c r="E58" s="4" t="str">
        <f>IF(AND(B58&gt;0),LOOKUP(B58,'startovní listina'!$A$3:$A$301,'startovní listina'!$D$3:$D$301)," ")</f>
        <v>ASK Slavia Praha   </v>
      </c>
      <c r="F58" s="18"/>
    </row>
    <row r="59" spans="1:7" ht="12.75">
      <c r="A59" s="12">
        <v>4</v>
      </c>
      <c r="B59" s="4">
        <v>154</v>
      </c>
      <c r="C59" s="4" t="str">
        <f>IF(AND(B59&gt;0),LOOKUP(B59,'startovní listina'!$A$3:$B$301)," ")</f>
        <v>Jakešová Zoja</v>
      </c>
      <c r="D59" s="4" t="str">
        <f>IF(AND(B59&gt;0),LOOKUP(B59,'startovní listina'!$A$3:$A$301,'startovní listina'!$C$3:$C$301)," ")</f>
        <v>230585</v>
      </c>
      <c r="E59" s="4" t="str">
        <f>IF(AND(B59&gt;0),LOOKUP(B59,'startovní listina'!$A$3:$A$301,'startovní listina'!$D$3:$D$301)," ")</f>
        <v>AK SSK Vítkovice </v>
      </c>
      <c r="G59" s="18"/>
    </row>
    <row r="60" spans="1:7" ht="12.75">
      <c r="A60" s="12">
        <v>5</v>
      </c>
      <c r="B60" s="4">
        <v>90</v>
      </c>
      <c r="C60" s="4" t="str">
        <f>IF(AND(B60&gt;0),LOOKUP(B60,'startovní listina'!$A$3:$B$301)," ")</f>
        <v>Brožová Markéta</v>
      </c>
      <c r="D60" s="4" t="str">
        <f>IF(AND(B60&gt;0),LOOKUP(B60,'startovní listina'!$A$3:$A$301,'startovní listina'!$C$3:$C$301)," ")</f>
        <v>030386</v>
      </c>
      <c r="E60" s="4" t="str">
        <f>IF(AND(B60&gt;0),LOOKUP(B60,'startovní listina'!$A$3:$A$301,'startovní listina'!$D$3:$D$301)," ")</f>
        <v>SK ZŠ Jablonné v Podj.</v>
      </c>
      <c r="G60" s="18"/>
    </row>
    <row r="61" spans="1:5" ht="12.75">
      <c r="A61" s="12">
        <v>6</v>
      </c>
      <c r="B61" s="4">
        <v>206</v>
      </c>
      <c r="C61" s="4" t="str">
        <f>IF(AND(B61&gt;0),LOOKUP(B61,'startovní listina'!$A$3:$B$301)," ")</f>
        <v>Kozmíková Eva</v>
      </c>
      <c r="D61" s="4" t="str">
        <f>IF(AND(B61&gt;0),LOOKUP(B61,'startovní listina'!$A$3:$A$301,'startovní listina'!$C$3:$C$301)," ")</f>
        <v>200888</v>
      </c>
      <c r="E61" s="4" t="str">
        <f>IF(AND(B61&gt;0),LOOKUP(B61,'startovní listina'!$A$3:$A$301,'startovní listina'!$D$3:$D$301)," ")</f>
        <v>AK Zlín</v>
      </c>
    </row>
    <row r="62" spans="3:7" ht="12.75">
      <c r="C62" s="13" t="s">
        <v>42</v>
      </c>
      <c r="E62" s="13" t="s">
        <v>14</v>
      </c>
      <c r="F62" s="13" t="s">
        <v>15</v>
      </c>
      <c r="G62" s="13"/>
    </row>
    <row r="63" spans="3:5" ht="12.75">
      <c r="C63" s="16" t="s">
        <v>43</v>
      </c>
      <c r="E63" s="6" t="s">
        <v>139</v>
      </c>
    </row>
    <row r="64" spans="1:7" ht="12.75">
      <c r="A64" s="12">
        <v>1</v>
      </c>
      <c r="B64" s="6">
        <v>76</v>
      </c>
      <c r="C64" s="6" t="s">
        <v>96</v>
      </c>
      <c r="D64" s="6">
        <v>790725</v>
      </c>
      <c r="E64" s="6" t="s">
        <v>38</v>
      </c>
      <c r="F64" s="6">
        <v>13.05</v>
      </c>
      <c r="G64" s="6">
        <v>11</v>
      </c>
    </row>
    <row r="65" spans="1:7" ht="12.75">
      <c r="A65" s="12">
        <v>2</v>
      </c>
      <c r="B65" s="6">
        <v>243</v>
      </c>
      <c r="C65" s="6" t="s">
        <v>22</v>
      </c>
      <c r="D65" s="6">
        <v>811004</v>
      </c>
      <c r="E65" s="6" t="s">
        <v>40</v>
      </c>
      <c r="F65" s="6">
        <v>13.19</v>
      </c>
      <c r="G65" s="6">
        <v>9</v>
      </c>
    </row>
    <row r="66" spans="1:7" ht="12.75">
      <c r="A66" s="12">
        <v>3</v>
      </c>
      <c r="B66" s="6">
        <v>245</v>
      </c>
      <c r="C66" s="6" t="s">
        <v>31</v>
      </c>
      <c r="D66" s="6">
        <v>830522</v>
      </c>
      <c r="E66" s="6" t="s">
        <v>40</v>
      </c>
      <c r="F66" s="6">
        <v>13.21</v>
      </c>
      <c r="G66" s="6">
        <v>8</v>
      </c>
    </row>
    <row r="67" spans="1:7" ht="12.75">
      <c r="A67" s="12">
        <v>4</v>
      </c>
      <c r="B67" s="6">
        <v>137</v>
      </c>
      <c r="C67" s="6" t="s">
        <v>76</v>
      </c>
      <c r="D67" s="6">
        <v>870611</v>
      </c>
      <c r="E67" s="6" t="s">
        <v>64</v>
      </c>
      <c r="F67" s="6">
        <v>13.46</v>
      </c>
      <c r="G67" s="6">
        <v>7</v>
      </c>
    </row>
    <row r="68" spans="1:7" ht="12.75">
      <c r="A68" s="12">
        <v>5</v>
      </c>
      <c r="B68" s="6">
        <v>221</v>
      </c>
      <c r="C68" s="6" t="s">
        <v>99</v>
      </c>
      <c r="D68" s="6">
        <v>870726</v>
      </c>
      <c r="E68" s="6" t="s">
        <v>39</v>
      </c>
      <c r="F68" s="6">
        <v>13.66</v>
      </c>
      <c r="G68" s="6">
        <v>6</v>
      </c>
    </row>
    <row r="69" spans="1:7" ht="12.75">
      <c r="A69" s="12">
        <v>6</v>
      </c>
      <c r="B69" s="6">
        <v>203</v>
      </c>
      <c r="C69" s="6" t="s">
        <v>36</v>
      </c>
      <c r="D69" s="6">
        <v>830529</v>
      </c>
      <c r="E69" s="6" t="s">
        <v>39</v>
      </c>
      <c r="F69" s="6">
        <v>13.82</v>
      </c>
      <c r="G69" s="6">
        <v>5</v>
      </c>
    </row>
    <row r="70" spans="3:5" ht="12.75">
      <c r="C70" s="6" t="s">
        <v>59</v>
      </c>
      <c r="D70" s="6" t="s">
        <v>59</v>
      </c>
      <c r="E70" s="6" t="s">
        <v>59</v>
      </c>
    </row>
    <row r="71" spans="3:5" ht="12.75">
      <c r="C71" s="16" t="s">
        <v>44</v>
      </c>
      <c r="E71" s="6" t="s">
        <v>140</v>
      </c>
    </row>
    <row r="72" spans="1:7" ht="12.75">
      <c r="A72" s="12">
        <v>1</v>
      </c>
      <c r="B72" s="6">
        <v>55</v>
      </c>
      <c r="C72" s="6" t="s">
        <v>20</v>
      </c>
      <c r="D72" s="6">
        <v>840809</v>
      </c>
      <c r="E72" s="6" t="s">
        <v>38</v>
      </c>
      <c r="F72" s="6">
        <v>13.74</v>
      </c>
      <c r="G72" s="6">
        <v>4</v>
      </c>
    </row>
    <row r="73" spans="1:7" ht="12.75">
      <c r="A73" s="12">
        <v>2</v>
      </c>
      <c r="B73" s="6">
        <v>234</v>
      </c>
      <c r="C73" s="6" t="s">
        <v>118</v>
      </c>
      <c r="D73" s="6">
        <v>87</v>
      </c>
      <c r="E73" s="6" t="s">
        <v>39</v>
      </c>
      <c r="F73" s="6">
        <v>14.31</v>
      </c>
      <c r="G73" s="6">
        <v>3</v>
      </c>
    </row>
    <row r="74" spans="1:7" ht="12.75">
      <c r="A74" s="12">
        <v>3</v>
      </c>
      <c r="B74" s="6">
        <v>45</v>
      </c>
      <c r="C74" s="6" t="s">
        <v>94</v>
      </c>
      <c r="D74" s="6">
        <v>840807</v>
      </c>
      <c r="E74" s="6" t="s">
        <v>38</v>
      </c>
      <c r="F74" s="6">
        <v>14.43</v>
      </c>
      <c r="G74" s="6">
        <v>2</v>
      </c>
    </row>
    <row r="75" spans="1:7" ht="12.75">
      <c r="A75" s="12">
        <v>4</v>
      </c>
      <c r="B75" s="6">
        <v>141</v>
      </c>
      <c r="C75" s="6" t="s">
        <v>79</v>
      </c>
      <c r="D75" s="6">
        <v>880610</v>
      </c>
      <c r="E75" s="6" t="s">
        <v>64</v>
      </c>
      <c r="F75" s="6">
        <v>15.37</v>
      </c>
      <c r="G75" s="6">
        <v>1</v>
      </c>
    </row>
    <row r="76" spans="3:5" ht="12.75">
      <c r="C76" s="16" t="s">
        <v>43</v>
      </c>
      <c r="E76" s="6" t="s">
        <v>141</v>
      </c>
    </row>
    <row r="77" spans="3:5" ht="12.75">
      <c r="C77" s="6" t="s">
        <v>59</v>
      </c>
      <c r="D77" s="6" t="s">
        <v>59</v>
      </c>
      <c r="E77" s="6" t="s">
        <v>59</v>
      </c>
    </row>
    <row r="78" spans="1:7" ht="12.75">
      <c r="A78" s="12">
        <v>1</v>
      </c>
      <c r="B78" s="6">
        <v>72</v>
      </c>
      <c r="C78" s="6" t="s">
        <v>95</v>
      </c>
      <c r="D78" s="6">
        <v>720416</v>
      </c>
      <c r="E78" s="6" t="s">
        <v>38</v>
      </c>
      <c r="F78" s="6">
        <v>15.36</v>
      </c>
      <c r="G78" s="6">
        <v>11</v>
      </c>
    </row>
    <row r="79" spans="1:7" ht="12.75">
      <c r="A79" s="12">
        <v>2</v>
      </c>
      <c r="B79" s="6">
        <v>250</v>
      </c>
      <c r="C79" s="6" t="s">
        <v>24</v>
      </c>
      <c r="D79" s="6">
        <v>831207</v>
      </c>
      <c r="E79" s="6" t="s">
        <v>40</v>
      </c>
      <c r="F79" s="18">
        <v>15.85</v>
      </c>
      <c r="G79" s="32">
        <v>9</v>
      </c>
    </row>
    <row r="80" spans="1:7" ht="12.75">
      <c r="A80" s="12">
        <v>3</v>
      </c>
      <c r="B80" s="6">
        <v>55</v>
      </c>
      <c r="C80" s="6" t="s">
        <v>20</v>
      </c>
      <c r="D80" s="6">
        <v>840809</v>
      </c>
      <c r="E80" s="6" t="s">
        <v>38</v>
      </c>
      <c r="F80" s="6">
        <v>16.28</v>
      </c>
      <c r="G80" s="6">
        <v>8</v>
      </c>
    </row>
    <row r="81" spans="1:7" ht="12.75">
      <c r="A81" s="12">
        <v>4</v>
      </c>
      <c r="B81" s="6">
        <v>215</v>
      </c>
      <c r="C81" s="6" t="s">
        <v>25</v>
      </c>
      <c r="D81" s="6">
        <v>841112</v>
      </c>
      <c r="E81" s="6" t="s">
        <v>39</v>
      </c>
      <c r="F81" s="6">
        <v>16.87</v>
      </c>
      <c r="G81" s="6">
        <v>7</v>
      </c>
    </row>
    <row r="82" spans="1:7" ht="12.75">
      <c r="A82" s="12">
        <v>5</v>
      </c>
      <c r="B82" s="6">
        <v>303</v>
      </c>
      <c r="C82" s="6" t="s">
        <v>113</v>
      </c>
      <c r="D82" s="6">
        <v>82</v>
      </c>
      <c r="E82" s="6" t="s">
        <v>41</v>
      </c>
      <c r="F82" s="6">
        <v>17.07</v>
      </c>
      <c r="G82" s="6">
        <v>6</v>
      </c>
    </row>
    <row r="83" spans="3:5" ht="12.75">
      <c r="C83" s="6" t="s">
        <v>59</v>
      </c>
      <c r="D83" s="6" t="s">
        <v>59</v>
      </c>
      <c r="E83" s="6" t="s">
        <v>59</v>
      </c>
    </row>
    <row r="84" spans="3:5" ht="12.75">
      <c r="C84" s="16" t="s">
        <v>44</v>
      </c>
      <c r="E84" s="6" t="s">
        <v>142</v>
      </c>
    </row>
    <row r="85" spans="3:5" ht="12.75">
      <c r="C85" s="6" t="s">
        <v>59</v>
      </c>
      <c r="D85" s="6" t="s">
        <v>59</v>
      </c>
      <c r="E85" s="6" t="s">
        <v>59</v>
      </c>
    </row>
    <row r="86" spans="1:7" ht="12.75">
      <c r="A86" s="12">
        <v>1</v>
      </c>
      <c r="B86" s="6">
        <v>5</v>
      </c>
      <c r="C86" s="6" t="s">
        <v>84</v>
      </c>
      <c r="D86" s="6">
        <v>801113</v>
      </c>
      <c r="E86" s="6" t="s">
        <v>81</v>
      </c>
      <c r="F86" s="6">
        <v>17.46</v>
      </c>
      <c r="G86" s="6">
        <v>5</v>
      </c>
    </row>
    <row r="87" spans="1:7" ht="12.75">
      <c r="A87" s="12">
        <v>2</v>
      </c>
      <c r="B87" s="6">
        <v>15</v>
      </c>
      <c r="C87" s="6" t="s">
        <v>88</v>
      </c>
      <c r="D87" s="6">
        <v>84</v>
      </c>
      <c r="E87" s="6" t="s">
        <v>81</v>
      </c>
      <c r="F87" s="6">
        <v>18.07</v>
      </c>
      <c r="G87" s="6">
        <v>4</v>
      </c>
    </row>
    <row r="88" spans="1:7" ht="12.75">
      <c r="A88" s="12">
        <v>3</v>
      </c>
      <c r="B88" s="6">
        <v>133</v>
      </c>
      <c r="C88" s="6" t="s">
        <v>72</v>
      </c>
      <c r="D88" s="6">
        <v>830303</v>
      </c>
      <c r="E88" s="6" t="s">
        <v>64</v>
      </c>
      <c r="F88" s="6">
        <v>18.12</v>
      </c>
      <c r="G88" s="6">
        <v>3</v>
      </c>
    </row>
    <row r="89" spans="1:7" ht="12.75">
      <c r="A89" s="12">
        <v>4</v>
      </c>
      <c r="B89" s="6">
        <v>122</v>
      </c>
      <c r="C89" s="6" t="s">
        <v>65</v>
      </c>
      <c r="D89" s="6">
        <v>811220</v>
      </c>
      <c r="E89" s="6" t="s">
        <v>64</v>
      </c>
      <c r="F89" s="6">
        <v>18.84</v>
      </c>
      <c r="G89" s="6">
        <v>2</v>
      </c>
    </row>
    <row r="90" spans="3:5" ht="12.75">
      <c r="C90" s="6" t="s">
        <v>59</v>
      </c>
      <c r="D90" s="6" t="s">
        <v>59</v>
      </c>
      <c r="E90" s="6" t="s">
        <v>59</v>
      </c>
    </row>
    <row r="91" spans="3:7" ht="12.75">
      <c r="C91" s="13" t="s">
        <v>49</v>
      </c>
      <c r="E91" s="13" t="s">
        <v>14</v>
      </c>
      <c r="F91" s="13" t="s">
        <v>15</v>
      </c>
      <c r="G91" s="13"/>
    </row>
    <row r="92" ht="12.75">
      <c r="C92" s="16" t="s">
        <v>43</v>
      </c>
    </row>
    <row r="93" spans="1:7" ht="12.75">
      <c r="A93" s="12">
        <v>1</v>
      </c>
      <c r="B93" s="6">
        <v>244</v>
      </c>
      <c r="C93" s="6" t="s">
        <v>37</v>
      </c>
      <c r="D93" s="6">
        <v>830928</v>
      </c>
      <c r="E93" s="6" t="s">
        <v>40</v>
      </c>
      <c r="F93" s="6">
        <v>58.19</v>
      </c>
      <c r="G93" s="34">
        <v>11</v>
      </c>
    </row>
    <row r="94" spans="1:7" ht="12.75">
      <c r="A94" s="12">
        <v>2</v>
      </c>
      <c r="B94" s="6">
        <v>308</v>
      </c>
      <c r="C94" s="6" t="s">
        <v>32</v>
      </c>
      <c r="D94" s="6">
        <v>840113</v>
      </c>
      <c r="E94" s="6" t="s">
        <v>41</v>
      </c>
      <c r="F94" s="34">
        <v>59.93</v>
      </c>
      <c r="G94" s="34">
        <v>9</v>
      </c>
    </row>
    <row r="95" spans="1:7" ht="12.75">
      <c r="A95" s="12">
        <v>3</v>
      </c>
      <c r="B95" s="6">
        <v>66</v>
      </c>
      <c r="C95" s="6" t="s">
        <v>21</v>
      </c>
      <c r="D95" s="6">
        <v>850920</v>
      </c>
      <c r="E95" s="6" t="s">
        <v>38</v>
      </c>
      <c r="F95" s="20">
        <v>0.0007012731481481482</v>
      </c>
      <c r="G95" s="34">
        <v>8</v>
      </c>
    </row>
    <row r="96" spans="1:7" ht="12.75">
      <c r="A96" s="12">
        <v>4</v>
      </c>
      <c r="B96" s="6">
        <v>77</v>
      </c>
      <c r="C96" s="6" t="s">
        <v>26</v>
      </c>
      <c r="D96" s="6">
        <v>770818</v>
      </c>
      <c r="E96" s="6" t="s">
        <v>38</v>
      </c>
      <c r="F96" s="20">
        <v>0.0007162037037037037</v>
      </c>
      <c r="G96" s="34">
        <v>7</v>
      </c>
    </row>
    <row r="97" spans="1:7" ht="12.75">
      <c r="A97" s="12">
        <v>5</v>
      </c>
      <c r="B97" s="6">
        <v>127</v>
      </c>
      <c r="C97" s="6" t="s">
        <v>68</v>
      </c>
      <c r="D97" s="6">
        <v>821125</v>
      </c>
      <c r="E97" s="6" t="s">
        <v>64</v>
      </c>
      <c r="F97" s="20">
        <v>0.0007210648148148149</v>
      </c>
      <c r="G97" s="34">
        <v>6</v>
      </c>
    </row>
    <row r="98" spans="1:7" ht="12.75">
      <c r="A98" s="12">
        <v>6</v>
      </c>
      <c r="B98" s="6">
        <v>201</v>
      </c>
      <c r="C98" s="6" t="s">
        <v>98</v>
      </c>
      <c r="D98" s="6">
        <v>850502</v>
      </c>
      <c r="E98" s="6" t="s">
        <v>39</v>
      </c>
      <c r="F98" s="20">
        <v>0.0007215277777777776</v>
      </c>
      <c r="G98" s="34">
        <v>5</v>
      </c>
    </row>
    <row r="99" spans="3:7" ht="12.75">
      <c r="C99" s="6" t="s">
        <v>59</v>
      </c>
      <c r="D99" s="6" t="s">
        <v>59</v>
      </c>
      <c r="E99" s="6" t="s">
        <v>59</v>
      </c>
      <c r="F99" s="17"/>
      <c r="G99" s="34"/>
    </row>
    <row r="100" spans="3:7" ht="12.75">
      <c r="C100" s="16" t="s">
        <v>44</v>
      </c>
      <c r="G100" s="34"/>
    </row>
    <row r="101" spans="1:7" ht="12.75">
      <c r="A101" s="12">
        <v>1</v>
      </c>
      <c r="B101" s="6">
        <v>301</v>
      </c>
      <c r="C101" s="6" t="s">
        <v>27</v>
      </c>
      <c r="D101" s="6">
        <v>850327</v>
      </c>
      <c r="E101" s="6" t="s">
        <v>41</v>
      </c>
      <c r="F101" s="20">
        <v>0.0007253472222222223</v>
      </c>
      <c r="G101" s="34">
        <v>4</v>
      </c>
    </row>
    <row r="102" spans="1:7" ht="12.75">
      <c r="A102" s="12">
        <v>2</v>
      </c>
      <c r="B102" s="6">
        <v>125</v>
      </c>
      <c r="C102" s="6" t="s">
        <v>66</v>
      </c>
      <c r="D102" s="6">
        <v>750412</v>
      </c>
      <c r="E102" s="6" t="s">
        <v>64</v>
      </c>
      <c r="F102" s="20">
        <v>0.0007315972222222223</v>
      </c>
      <c r="G102" s="34">
        <v>3</v>
      </c>
    </row>
    <row r="103" spans="1:7" ht="12.75">
      <c r="A103" s="12">
        <v>3</v>
      </c>
      <c r="B103" s="6">
        <v>224</v>
      </c>
      <c r="C103" s="6" t="s">
        <v>100</v>
      </c>
      <c r="D103" s="6">
        <v>860222</v>
      </c>
      <c r="E103" s="6" t="s">
        <v>39</v>
      </c>
      <c r="F103" s="20">
        <v>0.0007439814814814814</v>
      </c>
      <c r="G103" s="34" t="s">
        <v>128</v>
      </c>
    </row>
    <row r="104" spans="1:7" ht="12.75">
      <c r="A104" s="12">
        <v>4</v>
      </c>
      <c r="B104" s="6">
        <v>1</v>
      </c>
      <c r="C104" s="6" t="s">
        <v>82</v>
      </c>
      <c r="D104" s="6">
        <v>851003</v>
      </c>
      <c r="E104" s="6" t="s">
        <v>81</v>
      </c>
      <c r="F104" s="20">
        <v>0.0007519675925925926</v>
      </c>
      <c r="G104" s="34"/>
    </row>
    <row r="105" spans="3:7" ht="12.75">
      <c r="C105" s="6" t="s">
        <v>59</v>
      </c>
      <c r="D105" s="6" t="s">
        <v>59</v>
      </c>
      <c r="E105" s="6" t="s">
        <v>59</v>
      </c>
      <c r="G105" s="34"/>
    </row>
    <row r="106" spans="3:7" ht="12.75">
      <c r="C106" s="16" t="s">
        <v>45</v>
      </c>
      <c r="G106" s="34"/>
    </row>
    <row r="107" spans="3:7" ht="12.75">
      <c r="C107" s="6" t="s">
        <v>59</v>
      </c>
      <c r="D107" s="6" t="s">
        <v>59</v>
      </c>
      <c r="E107" s="6" t="s">
        <v>59</v>
      </c>
      <c r="G107" s="34"/>
    </row>
    <row r="108" spans="1:7" ht="12.75">
      <c r="A108" s="12">
        <v>1</v>
      </c>
      <c r="B108" s="6">
        <v>257</v>
      </c>
      <c r="C108" s="6" t="s">
        <v>91</v>
      </c>
      <c r="D108" s="6">
        <v>871025</v>
      </c>
      <c r="E108" s="6" t="s">
        <v>40</v>
      </c>
      <c r="F108" s="20">
        <v>0.000741550925925926</v>
      </c>
      <c r="G108" s="34" t="s">
        <v>129</v>
      </c>
    </row>
    <row r="109" spans="1:7" ht="12.75">
      <c r="A109" s="12">
        <v>2</v>
      </c>
      <c r="B109" s="6">
        <v>218</v>
      </c>
      <c r="C109" s="6" t="s">
        <v>104</v>
      </c>
      <c r="D109" s="6">
        <v>851212</v>
      </c>
      <c r="E109" s="6" t="s">
        <v>39</v>
      </c>
      <c r="F109" s="20">
        <v>0.0007528935185185186</v>
      </c>
      <c r="G109" s="34"/>
    </row>
    <row r="110" spans="1:7" ht="12.75">
      <c r="A110" s="12">
        <v>3</v>
      </c>
      <c r="B110" s="6">
        <v>234</v>
      </c>
      <c r="C110" s="6" t="s">
        <v>118</v>
      </c>
      <c r="D110" s="6">
        <v>87</v>
      </c>
      <c r="E110" s="6" t="s">
        <v>39</v>
      </c>
      <c r="F110" s="20">
        <v>0.0007703703703703704</v>
      </c>
      <c r="G110" s="34"/>
    </row>
    <row r="111" spans="6:7" ht="12.75">
      <c r="F111" s="20"/>
      <c r="G111" s="34"/>
    </row>
    <row r="112" spans="3:7" ht="12.75">
      <c r="C112" s="13" t="s">
        <v>50</v>
      </c>
      <c r="E112" s="13" t="s">
        <v>14</v>
      </c>
      <c r="F112" s="13" t="s">
        <v>15</v>
      </c>
      <c r="G112" s="13"/>
    </row>
    <row r="113" ht="12.75">
      <c r="C113" s="16" t="s">
        <v>43</v>
      </c>
    </row>
    <row r="114" spans="3:5" ht="12.75">
      <c r="C114" s="6" t="s">
        <v>59</v>
      </c>
      <c r="D114" s="6" t="s">
        <v>59</v>
      </c>
      <c r="E114" s="6" t="s">
        <v>59</v>
      </c>
    </row>
    <row r="115" spans="1:7" ht="12.75">
      <c r="A115" s="12">
        <v>1</v>
      </c>
      <c r="B115" s="6">
        <v>72</v>
      </c>
      <c r="C115" s="6" t="s">
        <v>95</v>
      </c>
      <c r="D115" s="6">
        <v>720416</v>
      </c>
      <c r="E115" s="6" t="s">
        <v>38</v>
      </c>
      <c r="F115" s="20">
        <v>0.0007409722222222222</v>
      </c>
      <c r="G115" s="34">
        <v>11</v>
      </c>
    </row>
    <row r="116" spans="1:7" ht="12.75">
      <c r="A116" s="12">
        <v>2</v>
      </c>
      <c r="B116" s="6">
        <v>134</v>
      </c>
      <c r="C116" s="6" t="s">
        <v>73</v>
      </c>
      <c r="D116" s="6">
        <v>860728</v>
      </c>
      <c r="E116" s="6" t="s">
        <v>64</v>
      </c>
      <c r="F116" s="20">
        <v>0.0007530092592592593</v>
      </c>
      <c r="G116" s="34" t="s">
        <v>130</v>
      </c>
    </row>
    <row r="117" spans="1:7" ht="12.75">
      <c r="A117" s="12">
        <v>3</v>
      </c>
      <c r="B117" s="6">
        <v>122</v>
      </c>
      <c r="C117" s="6" t="s">
        <v>65</v>
      </c>
      <c r="D117" s="6">
        <v>811220</v>
      </c>
      <c r="E117" s="6" t="s">
        <v>64</v>
      </c>
      <c r="F117" s="20">
        <v>0.0008061342592592594</v>
      </c>
      <c r="G117" s="34" t="s">
        <v>124</v>
      </c>
    </row>
    <row r="118" spans="1:7" ht="12.75">
      <c r="A118" s="12">
        <v>4</v>
      </c>
      <c r="B118" s="6">
        <v>303</v>
      </c>
      <c r="C118" s="6" t="s">
        <v>113</v>
      </c>
      <c r="D118" s="6">
        <v>82</v>
      </c>
      <c r="E118" s="6" t="s">
        <v>41</v>
      </c>
      <c r="F118" s="20">
        <v>0.0008130787037037038</v>
      </c>
      <c r="G118" s="34" t="s">
        <v>126</v>
      </c>
    </row>
    <row r="119" spans="3:7" ht="12.75">
      <c r="C119" s="6" t="s">
        <v>59</v>
      </c>
      <c r="D119" s="6" t="s">
        <v>59</v>
      </c>
      <c r="E119" s="6" t="s">
        <v>59</v>
      </c>
      <c r="F119" s="20"/>
      <c r="G119" s="34"/>
    </row>
    <row r="120" spans="3:7" ht="12.75">
      <c r="C120" s="16" t="s">
        <v>44</v>
      </c>
      <c r="F120" s="20"/>
      <c r="G120" s="34"/>
    </row>
    <row r="121" spans="3:7" ht="12.75">
      <c r="C121" s="6" t="s">
        <v>59</v>
      </c>
      <c r="D121" s="6" t="s">
        <v>59</v>
      </c>
      <c r="E121" s="6" t="s">
        <v>59</v>
      </c>
      <c r="F121" s="20"/>
      <c r="G121" s="34"/>
    </row>
    <row r="122" spans="1:7" ht="12.75">
      <c r="A122" s="12">
        <v>1</v>
      </c>
      <c r="B122" s="6">
        <v>77</v>
      </c>
      <c r="C122" s="6" t="s">
        <v>26</v>
      </c>
      <c r="D122" s="6">
        <v>770818</v>
      </c>
      <c r="E122" s="6" t="s">
        <v>38</v>
      </c>
      <c r="F122" s="20">
        <v>0.0008106481481481481</v>
      </c>
      <c r="G122" s="34" t="s">
        <v>125</v>
      </c>
    </row>
    <row r="123" spans="1:7" ht="12.75">
      <c r="A123" s="12">
        <v>2</v>
      </c>
      <c r="B123" s="6">
        <v>130</v>
      </c>
      <c r="C123" s="6" t="s">
        <v>70</v>
      </c>
      <c r="D123" s="6">
        <v>840822</v>
      </c>
      <c r="E123" s="6" t="s">
        <v>64</v>
      </c>
      <c r="F123" s="20">
        <v>0.0008265046296296296</v>
      </c>
      <c r="G123" s="34" t="s">
        <v>127</v>
      </c>
    </row>
    <row r="124" spans="1:7" ht="12.75">
      <c r="A124" s="12">
        <v>3</v>
      </c>
      <c r="B124" s="6">
        <v>137</v>
      </c>
      <c r="C124" s="6" t="s">
        <v>76</v>
      </c>
      <c r="D124" s="6">
        <v>870611</v>
      </c>
      <c r="E124" s="6" t="s">
        <v>64</v>
      </c>
      <c r="F124" s="20">
        <v>0.0008952546296296295</v>
      </c>
      <c r="G124" s="34" t="s">
        <v>131</v>
      </c>
    </row>
    <row r="125" spans="1:7" ht="12.75">
      <c r="A125" s="12">
        <v>4</v>
      </c>
      <c r="B125" s="6">
        <v>4</v>
      </c>
      <c r="C125" s="6" t="s">
        <v>83</v>
      </c>
      <c r="D125" s="6">
        <v>851211</v>
      </c>
      <c r="E125" s="6" t="s">
        <v>81</v>
      </c>
      <c r="F125" s="21">
        <v>0.0009605324074074073</v>
      </c>
      <c r="G125" s="34" t="s">
        <v>132</v>
      </c>
    </row>
    <row r="126" spans="6:7" ht="12.75">
      <c r="F126" s="21"/>
      <c r="G126" s="34"/>
    </row>
    <row r="127" spans="3:7" ht="12.75">
      <c r="C127" s="13" t="s">
        <v>51</v>
      </c>
      <c r="E127" s="13" t="s">
        <v>14</v>
      </c>
      <c r="F127" s="13" t="s">
        <v>15</v>
      </c>
      <c r="G127" s="13"/>
    </row>
    <row r="128" spans="3:5" ht="12.75">
      <c r="C128" s="16" t="s">
        <v>43</v>
      </c>
      <c r="E128" s="6" t="s">
        <v>134</v>
      </c>
    </row>
    <row r="129" spans="1:7" ht="12.75">
      <c r="A129" s="12">
        <v>1</v>
      </c>
      <c r="B129" s="6">
        <v>76</v>
      </c>
      <c r="C129" s="6" t="s">
        <v>96</v>
      </c>
      <c r="D129" s="6">
        <v>790725</v>
      </c>
      <c r="E129" s="6" t="s">
        <v>38</v>
      </c>
      <c r="F129" s="6" t="s">
        <v>137</v>
      </c>
      <c r="G129" s="6">
        <v>11</v>
      </c>
    </row>
    <row r="130" spans="1:7" ht="12.75">
      <c r="A130" s="12">
        <v>2</v>
      </c>
      <c r="B130" s="6">
        <v>250</v>
      </c>
      <c r="C130" s="6" t="s">
        <v>24</v>
      </c>
      <c r="D130" s="6">
        <v>831207</v>
      </c>
      <c r="E130" s="6" t="s">
        <v>40</v>
      </c>
      <c r="F130" s="6" t="s">
        <v>137</v>
      </c>
      <c r="G130" s="34">
        <v>9</v>
      </c>
    </row>
    <row r="131" spans="1:7" ht="12.75">
      <c r="A131" s="12">
        <v>3</v>
      </c>
      <c r="B131" s="6">
        <v>245</v>
      </c>
      <c r="C131" s="6" t="s">
        <v>31</v>
      </c>
      <c r="D131" s="6">
        <v>830522</v>
      </c>
      <c r="E131" s="6" t="s">
        <v>40</v>
      </c>
      <c r="F131" s="6" t="s">
        <v>137</v>
      </c>
      <c r="G131" s="6">
        <v>8</v>
      </c>
    </row>
    <row r="132" spans="1:7" ht="12.75">
      <c r="A132" s="12">
        <v>4</v>
      </c>
      <c r="B132" s="6">
        <v>243</v>
      </c>
      <c r="C132" s="6" t="s">
        <v>22</v>
      </c>
      <c r="D132" s="6">
        <v>811004</v>
      </c>
      <c r="E132" s="6" t="s">
        <v>40</v>
      </c>
      <c r="F132" s="6" t="s">
        <v>137</v>
      </c>
      <c r="G132" s="6">
        <v>7</v>
      </c>
    </row>
    <row r="133" spans="1:7" ht="12.75">
      <c r="A133" s="12">
        <v>5</v>
      </c>
      <c r="B133" s="6">
        <v>308</v>
      </c>
      <c r="C133" s="6" t="s">
        <v>32</v>
      </c>
      <c r="D133" s="6">
        <v>840113</v>
      </c>
      <c r="E133" s="6" t="s">
        <v>41</v>
      </c>
      <c r="F133" s="6" t="s">
        <v>137</v>
      </c>
      <c r="G133" s="6">
        <v>6</v>
      </c>
    </row>
    <row r="134" spans="1:7" ht="12.75">
      <c r="A134" s="12">
        <v>6</v>
      </c>
      <c r="B134" s="6">
        <v>201</v>
      </c>
      <c r="C134" s="6" t="s">
        <v>98</v>
      </c>
      <c r="D134" s="6">
        <v>850502</v>
      </c>
      <c r="E134" s="6" t="s">
        <v>39</v>
      </c>
      <c r="F134" s="6" t="s">
        <v>137</v>
      </c>
      <c r="G134" s="6">
        <v>5</v>
      </c>
    </row>
    <row r="135" spans="3:5" ht="12.75">
      <c r="C135" s="6" t="s">
        <v>59</v>
      </c>
      <c r="D135" s="6" t="s">
        <v>59</v>
      </c>
      <c r="E135" s="6" t="s">
        <v>59</v>
      </c>
    </row>
    <row r="136" spans="3:5" ht="12.75">
      <c r="C136" s="16" t="s">
        <v>44</v>
      </c>
      <c r="E136" s="6" t="s">
        <v>135</v>
      </c>
    </row>
    <row r="137" spans="3:7" ht="12.75">
      <c r="C137" s="6" t="s">
        <v>59</v>
      </c>
      <c r="D137" s="6" t="s">
        <v>59</v>
      </c>
      <c r="E137" s="6" t="s">
        <v>59</v>
      </c>
      <c r="F137" s="17"/>
      <c r="G137" s="17"/>
    </row>
    <row r="138" spans="1:7" ht="12.75">
      <c r="A138" s="12">
        <v>1</v>
      </c>
      <c r="B138" s="6">
        <v>66</v>
      </c>
      <c r="C138" s="6" t="s">
        <v>21</v>
      </c>
      <c r="D138" s="6">
        <v>850920</v>
      </c>
      <c r="E138" s="6" t="s">
        <v>38</v>
      </c>
      <c r="F138" s="6">
        <v>27.32</v>
      </c>
      <c r="G138" s="6">
        <v>4</v>
      </c>
    </row>
    <row r="139" spans="1:7" ht="12.75">
      <c r="A139" s="12">
        <v>2</v>
      </c>
      <c r="B139" s="6">
        <v>127</v>
      </c>
      <c r="C139" s="6" t="s">
        <v>68</v>
      </c>
      <c r="D139" s="6">
        <v>821125</v>
      </c>
      <c r="E139" s="6" t="s">
        <v>64</v>
      </c>
      <c r="F139" s="17">
        <v>28.26</v>
      </c>
      <c r="G139" s="6">
        <v>3</v>
      </c>
    </row>
    <row r="140" spans="1:7" ht="12.75">
      <c r="A140" s="12">
        <v>3</v>
      </c>
      <c r="B140" s="6">
        <v>203</v>
      </c>
      <c r="C140" s="6" t="s">
        <v>36</v>
      </c>
      <c r="D140" s="6">
        <v>830529</v>
      </c>
      <c r="E140" s="6" t="s">
        <v>39</v>
      </c>
      <c r="F140" s="6">
        <v>28.46</v>
      </c>
      <c r="G140" s="6">
        <v>2</v>
      </c>
    </row>
    <row r="141" spans="1:7" ht="12.75">
      <c r="A141" s="12">
        <v>4</v>
      </c>
      <c r="B141" s="6">
        <v>218</v>
      </c>
      <c r="C141" s="6" t="s">
        <v>104</v>
      </c>
      <c r="D141" s="6">
        <v>851212</v>
      </c>
      <c r="E141" s="6" t="s">
        <v>39</v>
      </c>
      <c r="F141" s="6">
        <v>29.98</v>
      </c>
      <c r="G141" s="17"/>
    </row>
    <row r="142" spans="3:7" ht="12.75">
      <c r="C142" s="6" t="s">
        <v>59</v>
      </c>
      <c r="D142" s="6" t="s">
        <v>59</v>
      </c>
      <c r="E142" s="6" t="s">
        <v>59</v>
      </c>
      <c r="F142" s="17"/>
      <c r="G142" s="17"/>
    </row>
    <row r="143" spans="3:5" ht="12.75">
      <c r="C143" s="16" t="s">
        <v>45</v>
      </c>
      <c r="E143" s="6" t="s">
        <v>136</v>
      </c>
    </row>
    <row r="144" spans="3:5" ht="12.75">
      <c r="C144" s="6" t="s">
        <v>59</v>
      </c>
      <c r="D144" s="6" t="s">
        <v>59</v>
      </c>
      <c r="E144" s="6" t="s">
        <v>59</v>
      </c>
    </row>
    <row r="145" spans="1:7" ht="12.75">
      <c r="A145" s="12">
        <v>1</v>
      </c>
      <c r="B145" s="6">
        <v>260</v>
      </c>
      <c r="C145" s="6" t="s">
        <v>120</v>
      </c>
      <c r="D145" s="6">
        <v>87</v>
      </c>
      <c r="E145" s="6" t="s">
        <v>40</v>
      </c>
      <c r="F145" s="6">
        <v>29.26</v>
      </c>
      <c r="G145" s="6">
        <v>1</v>
      </c>
    </row>
    <row r="146" spans="1:7" ht="12.75">
      <c r="A146" s="12">
        <v>2</v>
      </c>
      <c r="B146" s="6">
        <v>139</v>
      </c>
      <c r="C146" s="6" t="s">
        <v>77</v>
      </c>
      <c r="D146" s="6">
        <v>870201</v>
      </c>
      <c r="E146" s="6" t="s">
        <v>64</v>
      </c>
      <c r="F146" s="18">
        <v>29.33</v>
      </c>
      <c r="G146" s="18"/>
    </row>
    <row r="147" spans="1:7" ht="12.75">
      <c r="A147" s="12">
        <v>3</v>
      </c>
      <c r="B147" s="6">
        <v>261</v>
      </c>
      <c r="C147" s="6" t="s">
        <v>121</v>
      </c>
      <c r="D147" s="6">
        <v>88</v>
      </c>
      <c r="E147" s="6" t="s">
        <v>40</v>
      </c>
      <c r="F147" s="17">
        <v>29.78</v>
      </c>
      <c r="G147" s="17"/>
    </row>
    <row r="148" spans="2:6" ht="12.75">
      <c r="B148" s="6">
        <v>141</v>
      </c>
      <c r="C148" s="6" t="s">
        <v>79</v>
      </c>
      <c r="D148" s="6">
        <v>880610</v>
      </c>
      <c r="E148" s="6" t="s">
        <v>64</v>
      </c>
      <c r="F148" s="6" t="s">
        <v>61</v>
      </c>
    </row>
    <row r="149" spans="3:5" ht="12.75">
      <c r="C149" s="6" t="s">
        <v>59</v>
      </c>
      <c r="D149" s="6" t="s">
        <v>59</v>
      </c>
      <c r="E149" s="6" t="s">
        <v>59</v>
      </c>
    </row>
    <row r="150" spans="3:7" ht="12.75">
      <c r="C150" s="13" t="s">
        <v>52</v>
      </c>
      <c r="E150" s="13" t="s">
        <v>14</v>
      </c>
      <c r="F150" s="13" t="s">
        <v>15</v>
      </c>
      <c r="G150" s="13"/>
    </row>
    <row r="151" ht="12.75">
      <c r="C151" s="16" t="s">
        <v>43</v>
      </c>
    </row>
    <row r="152" spans="1:7" ht="12.75">
      <c r="A152" s="12">
        <v>1</v>
      </c>
      <c r="B152" s="6">
        <v>243</v>
      </c>
      <c r="C152" s="6">
        <f>IF(AND(B152&gt;0),LOOKUP(B152,'startovní listina'!$A$3:$B$301)," ")</f>
        <v>0</v>
      </c>
      <c r="D152" s="6">
        <f>IF(AND(B152&gt;0),LOOKUP(B152,'startovní listina'!$A$3:$A$301,'startovní listina'!$C$3:$C$301)," ")</f>
        <v>0</v>
      </c>
      <c r="E152" s="6">
        <f>IF(AND(B152&gt;0),LOOKUP(B152,'startovní listina'!$A$3:$A$301,'startovní listina'!$D$3:$D$301)," ")</f>
        <v>0</v>
      </c>
      <c r="F152" s="6">
        <v>51.29</v>
      </c>
      <c r="G152" s="6">
        <v>11</v>
      </c>
    </row>
    <row r="153" spans="2:4" ht="12.75">
      <c r="B153" s="6">
        <v>245</v>
      </c>
      <c r="C153" s="6">
        <f>IF(AND(B153&gt;0),LOOKUP(B153,'startovní listina'!$A$3:$B$301)," ")</f>
        <v>0</v>
      </c>
      <c r="D153" s="6">
        <f>IF(AND(B153&gt;0),LOOKUP(B153,'startovní listina'!$A$3:$A$301,'startovní listina'!$C$3:$C$301)," ")</f>
        <v>0</v>
      </c>
    </row>
    <row r="154" spans="2:4" ht="12.75">
      <c r="B154" s="6">
        <v>240</v>
      </c>
      <c r="C154" s="6">
        <f>IF(AND(B154&gt;0),LOOKUP(B154,'startovní listina'!$A$3:$B$301)," ")</f>
        <v>0</v>
      </c>
      <c r="D154" s="6">
        <f>IF(AND(B154&gt;0),LOOKUP(B154,'startovní listina'!$A$3:$A$301,'startovní listina'!$C$3:$C$301)," ")</f>
        <v>0</v>
      </c>
    </row>
    <row r="155" spans="2:4" ht="12.75">
      <c r="B155" s="6">
        <v>244</v>
      </c>
      <c r="C155" s="6">
        <f>IF(AND(B155&gt;0),LOOKUP(B155,'startovní listina'!$A$3:$B$301)," ")</f>
        <v>0</v>
      </c>
      <c r="D155" s="6">
        <f>IF(AND(B155&gt;0),LOOKUP(B155,'startovní listina'!$A$3:$A$301,'startovní listina'!$C$3:$C$301)," ")</f>
        <v>0</v>
      </c>
    </row>
    <row r="156" spans="1:7" ht="12.75">
      <c r="A156" s="12">
        <v>2</v>
      </c>
      <c r="B156" s="6">
        <v>76</v>
      </c>
      <c r="C156" s="6" t="str">
        <f>IF(AND(B156&gt;0),LOOKUP(B156,'startovní listina'!$A$3:$B$301)," ")</f>
        <v>Chanenková Monika</v>
      </c>
      <c r="D156" s="6" t="str">
        <f>IF(AND(B156&gt;0),LOOKUP(B156,'startovní listina'!$A$3:$A$301,'startovní listina'!$C$3:$C$301)," ")</f>
        <v>010287</v>
      </c>
      <c r="E156" s="6" t="str">
        <f>IF(AND(B156&gt;0),LOOKUP(B156,'startovní listina'!$A$3:$A$301,'startovní listina'!$D$3:$D$301)," ")</f>
        <v>SK ZŠ Jablonné v Podj.</v>
      </c>
      <c r="F156" s="6">
        <v>52.35</v>
      </c>
      <c r="G156" s="6">
        <v>9</v>
      </c>
    </row>
    <row r="157" spans="2:4" ht="12.75">
      <c r="B157" s="6">
        <v>43</v>
      </c>
      <c r="C157" s="6" t="str">
        <f>IF(AND(B157&gt;0),LOOKUP(B157,'startovní listina'!$A$3:$B$301)," ")</f>
        <v>Dostálová Tereza</v>
      </c>
      <c r="D157" s="6">
        <f>IF(AND(B157&gt;0),LOOKUP(B157,'startovní listina'!$A$3:$A$301,'startovní listina'!$C$3:$C$301)," ")</f>
        <v>150590</v>
      </c>
    </row>
    <row r="158" spans="2:4" ht="12.75">
      <c r="B158" s="6">
        <v>55</v>
      </c>
      <c r="C158" s="6" t="str">
        <f>IF(AND(B158&gt;0),LOOKUP(B158,'startovní listina'!$A$3:$B$301)," ")</f>
        <v>Polívková Jana</v>
      </c>
      <c r="D158" s="6" t="str">
        <f>IF(AND(B158&gt;0),LOOKUP(B158,'startovní listina'!$A$3:$A$301,'startovní listina'!$C$3:$C$301)," ")</f>
        <v>190285</v>
      </c>
    </row>
    <row r="159" spans="2:4" ht="12.75">
      <c r="B159" s="6">
        <v>79</v>
      </c>
      <c r="C159" s="6" t="str">
        <f>IF(AND(B159&gt;0),LOOKUP(B159,'startovní listina'!$A$3:$B$301)," ")</f>
        <v>Vaníčková Lucie</v>
      </c>
      <c r="D159" s="6">
        <f>IF(AND(B159&gt;0),LOOKUP(B159,'startovní listina'!$A$3:$A$301,'startovní listina'!$C$3:$C$301)," ")</f>
        <v>280786</v>
      </c>
    </row>
    <row r="160" spans="1:7" ht="12.75">
      <c r="A160" s="12">
        <v>3</v>
      </c>
      <c r="B160" s="6">
        <v>127</v>
      </c>
      <c r="C160" s="6" t="str">
        <f>IF(AND(B160&gt;0),LOOKUP(B160,'startovní listina'!$A$3:$B$301)," ")</f>
        <v>Baňacká Ivana</v>
      </c>
      <c r="D160" s="6">
        <f>IF(AND(B160&gt;0),LOOKUP(B160,'startovní listina'!$A$3:$A$301,'startovní listina'!$C$3:$C$301)," ")</f>
        <v>310888</v>
      </c>
      <c r="E160" s="6" t="str">
        <f>IF(AND(B160&gt;0),LOOKUP(B160,'startovní listina'!$A$3:$A$301,'startovní listina'!$D$3:$D$301)," ")</f>
        <v>TJ Slavoj Stará Boleslav</v>
      </c>
      <c r="F160" s="6">
        <v>52.99</v>
      </c>
      <c r="G160" s="6">
        <v>8</v>
      </c>
    </row>
    <row r="161" spans="2:4" ht="12.75">
      <c r="B161" s="6">
        <v>120</v>
      </c>
      <c r="C161" s="6">
        <f>IF(AND(B161&gt;0),LOOKUP(B161,'startovní listina'!$A$3:$B$301)," ")</f>
        <v>0</v>
      </c>
      <c r="D161" s="6">
        <f>IF(AND(B161&gt;0),LOOKUP(B161,'startovní listina'!$A$3:$A$301,'startovní listina'!$C$3:$C$301)," ")</f>
        <v>0</v>
      </c>
    </row>
    <row r="162" spans="2:4" ht="12.75">
      <c r="B162" s="6">
        <v>133</v>
      </c>
      <c r="C162" s="6" t="str">
        <f>IF(AND(B162&gt;0),LOOKUP(B162,'startovní listina'!$A$3:$B$301)," ")</f>
        <v>Gottwaldová Iveta</v>
      </c>
      <c r="D162" s="6">
        <f>IF(AND(B162&gt;0),LOOKUP(B162,'startovní listina'!$A$3:$A$301,'startovní listina'!$C$3:$C$301)," ")</f>
        <v>101288</v>
      </c>
    </row>
    <row r="163" spans="2:4" ht="12.75">
      <c r="B163" s="6">
        <v>130</v>
      </c>
      <c r="C163" s="6" t="str">
        <f>IF(AND(B163&gt;0),LOOKUP(B163,'startovní listina'!$A$3:$B$301)," ")</f>
        <v>Dubská Tereza</v>
      </c>
      <c r="D163" s="6">
        <f>IF(AND(B163&gt;0),LOOKUP(B163,'startovní listina'!$A$3:$A$301,'startovní listina'!$C$3:$C$301)," ")</f>
        <v>250989</v>
      </c>
    </row>
    <row r="164" spans="1:7" ht="12.75">
      <c r="A164" s="12">
        <v>4</v>
      </c>
      <c r="B164" s="6">
        <v>203</v>
      </c>
      <c r="C164" s="6" t="str">
        <f>IF(AND(B164&gt;0),LOOKUP(B164,'startovní listina'!$A$3:$B$301)," ")</f>
        <v>Mahdalová Michaela</v>
      </c>
      <c r="D164" s="6" t="str">
        <f>IF(AND(B164&gt;0),LOOKUP(B164,'startovní listina'!$A$3:$A$301,'startovní listina'!$C$3:$C$301)," ")</f>
        <v>060286</v>
      </c>
      <c r="E164" s="6" t="str">
        <f>IF(AND(B164&gt;0),LOOKUP(B164,'startovní listina'!$A$3:$A$301,'startovní listina'!$D$3:$D$301)," ")</f>
        <v>AK Zlín</v>
      </c>
      <c r="F164" s="6">
        <v>53.04</v>
      </c>
      <c r="G164" s="6">
        <v>7</v>
      </c>
    </row>
    <row r="165" spans="2:4" ht="12.75">
      <c r="B165" s="6">
        <v>201</v>
      </c>
      <c r="C165" s="6" t="str">
        <f>IF(AND(B165&gt;0),LOOKUP(B165,'startovní listina'!$A$3:$B$301)," ")</f>
        <v>Kučerová Andrea</v>
      </c>
      <c r="D165" s="6" t="str">
        <f>IF(AND(B165&gt;0),LOOKUP(B165,'startovní listina'!$A$3:$A$301,'startovní listina'!$C$3:$C$301)," ")</f>
        <v>210986</v>
      </c>
    </row>
    <row r="166" spans="2:4" ht="12.75">
      <c r="B166" s="6">
        <v>232</v>
      </c>
      <c r="C166" s="6" t="str">
        <f>IF(AND(B166&gt;0),LOOKUP(B166,'startovní listina'!$A$3:$B$301)," ")</f>
        <v>Nováková Eva</v>
      </c>
      <c r="D166" s="6" t="str">
        <f>IF(AND(B166&gt;0),LOOKUP(B166,'startovní listina'!$A$3:$A$301,'startovní listina'!$C$3:$C$301)," ")</f>
        <v>241189</v>
      </c>
    </row>
    <row r="167" spans="2:4" ht="12.75">
      <c r="B167" s="6">
        <v>221</v>
      </c>
      <c r="C167" s="6" t="str">
        <f>IF(AND(B167&gt;0),LOOKUP(B167,'startovní listina'!$A$3:$B$301)," ")</f>
        <v>Lunterová Zuzana</v>
      </c>
      <c r="D167" s="6" t="str">
        <f>IF(AND(B167&gt;0),LOOKUP(B167,'startovní listina'!$A$3:$A$301,'startovní listina'!$C$3:$C$301)," ")</f>
        <v>100185</v>
      </c>
    </row>
    <row r="168" spans="1:7" ht="12.75">
      <c r="A168" s="12">
        <v>5</v>
      </c>
      <c r="B168" s="6">
        <v>304</v>
      </c>
      <c r="C168" s="6">
        <f>IF(AND(B168&gt;0),LOOKUP(B168,'startovní listina'!$A$3:$B$301)," ")</f>
        <v>0</v>
      </c>
      <c r="D168" s="6">
        <f>IF(AND(B168&gt;0),LOOKUP(B168,'startovní listina'!$A$3:$A$301,'startovní listina'!$C$3:$C$301)," ")</f>
        <v>0</v>
      </c>
      <c r="E168" s="6">
        <f>IF(AND(B168&gt;0),LOOKUP(B168,'startovní listina'!$A$3:$A$301,'startovní listina'!$D$3:$D$301)," ")</f>
        <v>0</v>
      </c>
      <c r="F168" s="6">
        <v>53.57</v>
      </c>
      <c r="G168" s="6">
        <v>6</v>
      </c>
    </row>
    <row r="169" spans="2:4" ht="12.75">
      <c r="B169" s="6">
        <v>301</v>
      </c>
      <c r="C169" s="6">
        <f>IF(AND(B169&gt;0),LOOKUP(B169,'startovní listina'!$A$3:$B$301)," ")</f>
        <v>0</v>
      </c>
      <c r="D169" s="6">
        <f>IF(AND(B169&gt;0),LOOKUP(B169,'startovní listina'!$A$3:$A$301,'startovní listina'!$C$3:$C$301)," ")</f>
        <v>0</v>
      </c>
    </row>
    <row r="170" spans="2:4" ht="12.75">
      <c r="B170" s="6">
        <v>303</v>
      </c>
      <c r="C170" s="6">
        <f>IF(AND(B170&gt;0),LOOKUP(B170,'startovní listina'!$A$3:$B$301)," ")</f>
        <v>0</v>
      </c>
      <c r="D170" s="6">
        <f>IF(AND(B170&gt;0),LOOKUP(B170,'startovní listina'!$A$3:$A$301,'startovní listina'!$C$3:$C$301)," ")</f>
        <v>0</v>
      </c>
    </row>
    <row r="171" spans="2:4" ht="12.75">
      <c r="B171" s="6">
        <v>308</v>
      </c>
      <c r="C171" s="6">
        <f>IF(AND(B171&gt;0),LOOKUP(B171,'startovní listina'!$A$3:$B$301)," ")</f>
        <v>0</v>
      </c>
      <c r="D171" s="6">
        <f>IF(AND(B171&gt;0),LOOKUP(B171,'startovní listina'!$A$3:$A$301,'startovní listina'!$C$3:$C$301)," ")</f>
        <v>0</v>
      </c>
    </row>
    <row r="172" ht="12.75">
      <c r="C172" s="16" t="s">
        <v>44</v>
      </c>
    </row>
    <row r="173" spans="1:7" ht="12.75">
      <c r="A173" s="12">
        <v>1</v>
      </c>
      <c r="B173" s="6">
        <v>253</v>
      </c>
      <c r="C173" s="6">
        <f>IF(AND(B173&gt;0),LOOKUP(B173,'startovní listina'!$A$3:$B$301)," ")</f>
        <v>0</v>
      </c>
      <c r="D173" s="6">
        <f>IF(AND(B173&gt;0),LOOKUP(B173,'startovní listina'!$A$3:$A$301,'startovní listina'!$C$3:$C$301)," ")</f>
        <v>0</v>
      </c>
      <c r="E173" s="6">
        <f>IF(AND(B173&gt;0),LOOKUP(B173,'startovní listina'!$A$3:$A$301,'startovní listina'!$D$3:$D$301)," ")</f>
        <v>0</v>
      </c>
      <c r="F173" s="6">
        <v>53.73</v>
      </c>
      <c r="G173" s="6">
        <v>5</v>
      </c>
    </row>
    <row r="174" spans="2:4" ht="12.75">
      <c r="B174" s="6">
        <v>254</v>
      </c>
      <c r="C174" s="6">
        <f>IF(AND(B174&gt;0),LOOKUP(B174,'startovní listina'!$A$3:$B$301)," ")</f>
        <v>0</v>
      </c>
      <c r="D174" s="6">
        <f>IF(AND(B174&gt;0),LOOKUP(B174,'startovní listina'!$A$3:$A$301,'startovní listina'!$C$3:$C$301)," ")</f>
        <v>0</v>
      </c>
    </row>
    <row r="175" spans="2:4" ht="12.75">
      <c r="B175" s="6">
        <v>255</v>
      </c>
      <c r="C175" s="6">
        <f>IF(AND(B175&gt;0),LOOKUP(B175,'startovní listina'!$A$3:$B$301)," ")</f>
        <v>0</v>
      </c>
      <c r="D175" s="6">
        <f>IF(AND(B175&gt;0),LOOKUP(B175,'startovní listina'!$A$3:$A$301,'startovní listina'!$C$3:$C$301)," ")</f>
        <v>0</v>
      </c>
    </row>
    <row r="176" spans="2:4" ht="12.75">
      <c r="B176" s="6">
        <v>250</v>
      </c>
      <c r="C176" s="6">
        <f>IF(AND(B176&gt;0),LOOKUP(B176,'startovní listina'!$A$3:$B$301)," ")</f>
        <v>0</v>
      </c>
      <c r="D176" s="6">
        <f>IF(AND(B176&gt;0),LOOKUP(B176,'startovní listina'!$A$3:$A$301,'startovní listina'!$C$3:$C$301)," ")</f>
        <v>0</v>
      </c>
    </row>
    <row r="177" spans="1:7" ht="12.75">
      <c r="A177" s="12">
        <v>2</v>
      </c>
      <c r="B177" s="6">
        <v>5</v>
      </c>
      <c r="C177" s="6" t="str">
        <f>IF(AND(B177&gt;0),LOOKUP(B177,'startovní listina'!$A$3:$B$301)," ")</f>
        <v>Dvořánková Anna</v>
      </c>
      <c r="D177" s="6">
        <f>IF(AND(B177&gt;0),LOOKUP(B177,'startovní listina'!$A$3:$A$301,'startovní listina'!$C$3:$C$301)," ")</f>
        <v>120486</v>
      </c>
      <c r="E177" s="6" t="str">
        <f>IF(AND(B177&gt;0),LOOKUP(B177,'startovní listina'!$A$3:$A$301,'startovní listina'!$D$3:$D$301)," ")</f>
        <v>ASK Slavia Praha   </v>
      </c>
      <c r="F177" s="18">
        <v>54.5</v>
      </c>
      <c r="G177" s="6">
        <v>4</v>
      </c>
    </row>
    <row r="178" spans="2:6" ht="12.75">
      <c r="B178" s="6">
        <v>22</v>
      </c>
      <c r="C178" s="6" t="str">
        <f>IF(AND(B178&gt;0),LOOKUP(B178,'startovní listina'!$A$3:$B$301)," ")</f>
        <v>Volfová Kristina</v>
      </c>
      <c r="D178" s="6" t="str">
        <f>IF(AND(B178&gt;0),LOOKUP(B178,'startovní listina'!$A$3:$A$301,'startovní listina'!$C$3:$C$301)," ")</f>
        <v>160588</v>
      </c>
      <c r="F178" s="18"/>
    </row>
    <row r="179" spans="2:6" ht="12.75">
      <c r="B179" s="6">
        <v>15</v>
      </c>
      <c r="C179" s="6" t="str">
        <f>IF(AND(B179&gt;0),LOOKUP(B179,'startovní listina'!$A$3:$B$301)," ")</f>
        <v>Novotná Kateřina</v>
      </c>
      <c r="D179" s="6" t="str">
        <f>IF(AND(B179&gt;0),LOOKUP(B179,'startovní listina'!$A$3:$A$301,'startovní listina'!$C$3:$C$301)," ")</f>
        <v>110687</v>
      </c>
      <c r="F179" s="18"/>
    </row>
    <row r="180" spans="2:6" ht="12.75">
      <c r="B180" s="6">
        <v>30</v>
      </c>
      <c r="C180" s="6" t="str">
        <f>IF(AND(B180&gt;0),LOOKUP(B180,'startovní listina'!$A$3:$B$301)," ")</f>
        <v>Paterová Jana</v>
      </c>
      <c r="D180" s="6">
        <f>IF(AND(B180&gt;0),LOOKUP(B180,'startovní listina'!$A$3:$A$301,'startovní listina'!$C$3:$C$301)," ")</f>
        <v>250386</v>
      </c>
      <c r="F180" s="18"/>
    </row>
    <row r="181" spans="1:7" ht="12.75">
      <c r="A181" s="12">
        <v>3</v>
      </c>
      <c r="B181" s="6">
        <v>215</v>
      </c>
      <c r="C181" s="6" t="str">
        <f>IF(AND(B181&gt;0),LOOKUP(B181,'startovní listina'!$A$3:$B$301)," ")</f>
        <v>Eischmannová Tereza</v>
      </c>
      <c r="D181" s="6" t="str">
        <f>IF(AND(B181&gt;0),LOOKUP(B181,'startovní listina'!$A$3:$A$301,'startovní listina'!$C$3:$C$301)," ")</f>
        <v>140587</v>
      </c>
      <c r="E181" s="6" t="str">
        <f>IF(AND(B181&gt;0),LOOKUP(B181,'startovní listina'!$A$3:$A$301,'startovní listina'!$D$3:$D$301)," ")</f>
        <v>AK Zlín</v>
      </c>
      <c r="F181" s="6">
        <v>54.85</v>
      </c>
      <c r="G181" s="6">
        <v>3</v>
      </c>
    </row>
    <row r="182" spans="2:4" ht="12.75">
      <c r="B182" s="6">
        <v>207</v>
      </c>
      <c r="C182" s="6" t="str">
        <f>IF(AND(B182&gt;0),LOOKUP(B182,'startovní listina'!$A$3:$B$301)," ")</f>
        <v>Svobodová Kateřina</v>
      </c>
      <c r="D182" s="6" t="str">
        <f>IF(AND(B182&gt;0),LOOKUP(B182,'startovní listina'!$A$3:$A$301,'startovní listina'!$C$3:$C$301)," ")</f>
        <v>040990</v>
      </c>
    </row>
    <row r="183" spans="2:4" ht="12.75">
      <c r="B183" s="6">
        <v>217</v>
      </c>
      <c r="C183" s="6" t="str">
        <f>IF(AND(B183&gt;0),LOOKUP(B183,'startovní listina'!$A$3:$B$301)," ")</f>
        <v>Hanulíková Petra</v>
      </c>
      <c r="D183" s="6" t="str">
        <f>IF(AND(B183&gt;0),LOOKUP(B183,'startovní listina'!$A$3:$A$301,'startovní listina'!$C$3:$C$301)," ")</f>
        <v>170585</v>
      </c>
    </row>
    <row r="184" spans="2:4" ht="12.75">
      <c r="B184" s="6">
        <v>206</v>
      </c>
      <c r="C184" s="6" t="str">
        <f>IF(AND(B184&gt;0),LOOKUP(B184,'startovní listina'!$A$3:$B$301)," ")</f>
        <v>Kozmíková Eva</v>
      </c>
      <c r="D184" s="6" t="str">
        <f>IF(AND(B184&gt;0),LOOKUP(B184,'startovní listina'!$A$3:$A$301,'startovní listina'!$C$3:$C$301)," ")</f>
        <v>200888</v>
      </c>
    </row>
    <row r="185" spans="3:7" ht="12.75">
      <c r="C185" s="13" t="s">
        <v>53</v>
      </c>
      <c r="E185" s="13" t="s">
        <v>14</v>
      </c>
      <c r="F185" s="13" t="s">
        <v>15</v>
      </c>
      <c r="G185" s="13"/>
    </row>
    <row r="186" ht="12.75">
      <c r="C186" s="16" t="s">
        <v>43</v>
      </c>
    </row>
    <row r="187" spans="1:7" ht="12.75">
      <c r="A187" s="12">
        <v>1</v>
      </c>
      <c r="B187" s="6">
        <v>242</v>
      </c>
      <c r="C187" s="6">
        <f>IF(AND(B187&gt;0),LOOKUP(B187,'startovní listina'!$A$3:$B$301)," ")</f>
        <v>0</v>
      </c>
      <c r="D187" s="6">
        <f>IF(AND(B187&gt;0),LOOKUP(B187,'startovní listina'!$A$3:$A$301,'startovní listina'!$C$3:$C$301)," ")</f>
        <v>0</v>
      </c>
      <c r="E187" s="6">
        <f>IF(AND(B187&gt;0),LOOKUP(B187,'startovní listina'!$A$3:$A$301,'startovní listina'!$D$3:$D$301)," ")</f>
        <v>0</v>
      </c>
      <c r="F187" s="20">
        <v>0.002887731481481481</v>
      </c>
      <c r="G187" s="34">
        <v>11</v>
      </c>
    </row>
    <row r="188" spans="2:7" ht="12.75">
      <c r="B188" s="6">
        <v>257</v>
      </c>
      <c r="C188" s="6">
        <f>IF(AND(B188&gt;0),LOOKUP(B188,'startovní listina'!$A$3:$B$301)," ")</f>
        <v>0</v>
      </c>
      <c r="D188" s="6">
        <f>IF(AND(B188&gt;0),LOOKUP(B188,'startovní listina'!$A$3:$A$301,'startovní listina'!$C$3:$C$301)," ")</f>
        <v>0</v>
      </c>
      <c r="F188" s="20"/>
      <c r="G188" s="34"/>
    </row>
    <row r="189" spans="2:7" ht="12.75">
      <c r="B189" s="6">
        <v>240</v>
      </c>
      <c r="C189" s="6">
        <f>IF(AND(B189&gt;0),LOOKUP(B189,'startovní listina'!$A$3:$B$301)," ")</f>
        <v>0</v>
      </c>
      <c r="D189" s="6">
        <f>IF(AND(B189&gt;0),LOOKUP(B189,'startovní listina'!$A$3:$A$301,'startovní listina'!$C$3:$C$301)," ")</f>
        <v>0</v>
      </c>
      <c r="F189" s="20"/>
      <c r="G189" s="34"/>
    </row>
    <row r="190" spans="2:7" ht="12.75">
      <c r="B190" s="6">
        <v>244</v>
      </c>
      <c r="C190" s="6">
        <f>IF(AND(B190&gt;0),LOOKUP(B190,'startovní listina'!$A$3:$B$301)," ")</f>
        <v>0</v>
      </c>
      <c r="D190" s="6">
        <f>IF(AND(B190&gt;0),LOOKUP(B190,'startovní listina'!$A$3:$A$301,'startovní listina'!$C$3:$C$301)," ")</f>
        <v>0</v>
      </c>
      <c r="F190" s="20"/>
      <c r="G190" s="34"/>
    </row>
    <row r="191" spans="1:7" ht="12.75">
      <c r="A191" s="12">
        <v>2</v>
      </c>
      <c r="B191" s="6">
        <v>72</v>
      </c>
      <c r="C191" s="6">
        <f>IF(AND(B191&gt;0),LOOKUP(B191,'startovní listina'!$A$3:$B$301)," ")</f>
        <v>0</v>
      </c>
      <c r="D191" s="6">
        <f>IF(AND(B191&gt;0),LOOKUP(B191,'startovní listina'!$A$3:$A$301,'startovní listina'!$C$3:$C$301)," ")</f>
        <v>0</v>
      </c>
      <c r="E191" s="6" t="str">
        <f>IF(AND(B191&gt;0),LOOKUP(B191,'startovní listina'!$A$3:$A$301,'startovní listina'!$D$3:$D$301)," ")</f>
        <v>SK Spartak Praha 4 </v>
      </c>
      <c r="F191" s="20">
        <v>0.002920949074074074</v>
      </c>
      <c r="G191" s="34">
        <v>9</v>
      </c>
    </row>
    <row r="192" spans="2:7" ht="12.75">
      <c r="B192" s="6">
        <v>43</v>
      </c>
      <c r="C192" s="6" t="str">
        <f>IF(AND(B192&gt;0),LOOKUP(B192,'startovní listina'!$A$3:$B$301)," ")</f>
        <v>Dostálová Tereza</v>
      </c>
      <c r="D192" s="6">
        <f>IF(AND(B192&gt;0),LOOKUP(B192,'startovní listina'!$A$3:$A$301,'startovní listina'!$C$3:$C$301)," ")</f>
        <v>150590</v>
      </c>
      <c r="F192" s="20"/>
      <c r="G192" s="34"/>
    </row>
    <row r="193" spans="2:7" ht="12.75">
      <c r="B193" s="6">
        <v>66</v>
      </c>
      <c r="C193" s="6" t="str">
        <f>IF(AND(B193&gt;0),LOOKUP(B193,'startovní listina'!$A$3:$B$301)," ")</f>
        <v>Kučerová Markéta</v>
      </c>
      <c r="D193" s="6" t="str">
        <f>IF(AND(B193&gt;0),LOOKUP(B193,'startovní listina'!$A$3:$A$301,'startovní listina'!$C$3:$C$301)," ")</f>
        <v>100189</v>
      </c>
      <c r="F193" s="20"/>
      <c r="G193" s="34"/>
    </row>
    <row r="194" spans="2:7" ht="12.75">
      <c r="B194" s="6">
        <v>77</v>
      </c>
      <c r="C194" s="6" t="str">
        <f>IF(AND(B194&gt;0),LOOKUP(B194,'startovní listina'!$A$3:$B$301)," ")</f>
        <v>Závůrková Barbora</v>
      </c>
      <c r="D194" s="6" t="str">
        <f>IF(AND(B194&gt;0),LOOKUP(B194,'startovní listina'!$A$3:$A$301,'startovní listina'!$C$3:$C$301)," ")</f>
        <v>030187</v>
      </c>
      <c r="F194" s="20"/>
      <c r="G194" s="34"/>
    </row>
    <row r="195" spans="1:7" ht="12.75">
      <c r="A195" s="12">
        <v>3</v>
      </c>
      <c r="B195" s="6">
        <v>262</v>
      </c>
      <c r="C195" s="6">
        <f>IF(AND(B195&gt;0),LOOKUP(B195,'startovní listina'!$A$3:$B$301)," ")</f>
        <v>0</v>
      </c>
      <c r="D195" s="6">
        <f>IF(AND(B195&gt;0),LOOKUP(B195,'startovní listina'!$A$3:$A$301,'startovní listina'!$C$3:$C$301)," ")</f>
        <v>0</v>
      </c>
      <c r="E195" s="6">
        <f>IF(AND(B195&gt;0),LOOKUP(B195,'startovní listina'!$A$3:$A$301,'startovní listina'!$D$3:$D$301)," ")</f>
        <v>0</v>
      </c>
      <c r="F195" s="20">
        <v>0.002934027777777777</v>
      </c>
      <c r="G195" s="34">
        <v>8</v>
      </c>
    </row>
    <row r="196" spans="2:7" ht="12.75">
      <c r="B196" s="6">
        <v>256</v>
      </c>
      <c r="C196" s="6">
        <f>IF(AND(B196&gt;0),LOOKUP(B196,'startovní listina'!$A$3:$B$301)," ")</f>
        <v>0</v>
      </c>
      <c r="D196" s="6">
        <f>IF(AND(B196&gt;0),LOOKUP(B196,'startovní listina'!$A$3:$A$301,'startovní listina'!$C$3:$C$301)," ")</f>
        <v>0</v>
      </c>
      <c r="F196" s="20"/>
      <c r="G196" s="34"/>
    </row>
    <row r="197" spans="2:7" ht="12.75">
      <c r="B197" s="6">
        <v>245</v>
      </c>
      <c r="C197" s="6">
        <f>IF(AND(B197&gt;0),LOOKUP(B197,'startovní listina'!$A$3:$B$301)," ")</f>
        <v>0</v>
      </c>
      <c r="D197" s="6">
        <f>IF(AND(B197&gt;0),LOOKUP(B197,'startovní listina'!$A$3:$A$301,'startovní listina'!$C$3:$C$301)," ")</f>
        <v>0</v>
      </c>
      <c r="F197" s="20"/>
      <c r="G197" s="34"/>
    </row>
    <row r="198" spans="2:7" ht="12.75">
      <c r="B198" s="6">
        <v>250</v>
      </c>
      <c r="C198" s="6">
        <f>IF(AND(B198&gt;0),LOOKUP(B198,'startovní listina'!$A$3:$B$301)," ")</f>
        <v>0</v>
      </c>
      <c r="D198" s="6">
        <f>IF(AND(B198&gt;0),LOOKUP(B198,'startovní listina'!$A$3:$A$301,'startovní listina'!$C$3:$C$301)," ")</f>
        <v>0</v>
      </c>
      <c r="F198" s="20"/>
      <c r="G198" s="34"/>
    </row>
    <row r="199" spans="1:7" ht="12.75">
      <c r="A199" s="12">
        <v>4</v>
      </c>
      <c r="B199" s="6">
        <v>228</v>
      </c>
      <c r="C199" s="6" t="str">
        <f>IF(AND(B199&gt;0),LOOKUP(B199,'startovní listina'!$A$3:$B$301)," ")</f>
        <v>Zemanová Kristýna</v>
      </c>
      <c r="D199" s="6" t="str">
        <f>IF(AND(B199&gt;0),LOOKUP(B199,'startovní listina'!$A$3:$A$301,'startovní listina'!$C$3:$C$301)," ")</f>
        <v>091088</v>
      </c>
      <c r="E199" s="6" t="str">
        <f>IF(AND(B199&gt;0),LOOKUP(B199,'startovní listina'!$A$3:$A$301,'startovní listina'!$D$3:$D$301)," ")</f>
        <v>AK Zlín</v>
      </c>
      <c r="F199" s="20">
        <v>0.0029618055555555556</v>
      </c>
      <c r="G199" s="34">
        <v>7</v>
      </c>
    </row>
    <row r="200" spans="2:7" ht="12.75">
      <c r="B200" s="6">
        <v>225</v>
      </c>
      <c r="C200" s="6" t="str">
        <f>IF(AND(B200&gt;0),LOOKUP(B200,'startovní listina'!$A$3:$B$301)," ")</f>
        <v>Prášková Jaroslava</v>
      </c>
      <c r="D200" s="6" t="str">
        <f>IF(AND(B200&gt;0),LOOKUP(B200,'startovní listina'!$A$3:$A$301,'startovní listina'!$C$3:$C$301)," ")</f>
        <v>011085</v>
      </c>
      <c r="F200" s="20"/>
      <c r="G200" s="34"/>
    </row>
    <row r="201" spans="2:7" ht="12.75">
      <c r="B201" s="6">
        <v>227</v>
      </c>
      <c r="C201" s="6" t="str">
        <f>IF(AND(B201&gt;0),LOOKUP(B201,'startovní listina'!$A$3:$B$301)," ")</f>
        <v>Zemanová Erika</v>
      </c>
      <c r="D201" s="6" t="str">
        <f>IF(AND(B201&gt;0),LOOKUP(B201,'startovní listina'!$A$3:$A$301,'startovní listina'!$C$3:$C$301)," ")</f>
        <v>100485</v>
      </c>
      <c r="F201" s="20"/>
      <c r="G201" s="34"/>
    </row>
    <row r="202" spans="2:7" ht="12.75">
      <c r="B202" s="6">
        <v>224</v>
      </c>
      <c r="C202" s="6" t="str">
        <f>IF(AND(B202&gt;0),LOOKUP(B202,'startovní listina'!$A$3:$B$301)," ")</f>
        <v>Pavlusková Alena</v>
      </c>
      <c r="D202" s="6" t="str">
        <f>IF(AND(B202&gt;0),LOOKUP(B202,'startovní listina'!$A$3:$A$301,'startovní listina'!$C$3:$C$301)," ")</f>
        <v>030386</v>
      </c>
      <c r="F202" s="20"/>
      <c r="G202" s="34"/>
    </row>
    <row r="203" spans="1:7" ht="12.75">
      <c r="A203" s="12">
        <v>5</v>
      </c>
      <c r="B203" s="6">
        <v>127</v>
      </c>
      <c r="C203" s="6" t="str">
        <f>IF(AND(B203&gt;0),LOOKUP(B203,'startovní listina'!$A$3:$B$301)," ")</f>
        <v>Baňacká Ivana</v>
      </c>
      <c r="D203" s="6">
        <f>IF(AND(B203&gt;0),LOOKUP(B203,'startovní listina'!$A$3:$A$301,'startovní listina'!$C$3:$C$301)," ")</f>
        <v>310888</v>
      </c>
      <c r="E203" s="6" t="str">
        <f>IF(AND(B203&gt;0),LOOKUP(B203,'startovní listina'!$A$3:$A$301,'startovní listina'!$D$3:$D$301)," ")</f>
        <v>TJ Slavoj Stará Boleslav</v>
      </c>
      <c r="F203" s="20">
        <v>0.002994212962962963</v>
      </c>
      <c r="G203" s="34">
        <v>6</v>
      </c>
    </row>
    <row r="204" spans="2:7" ht="12.75">
      <c r="B204" s="6">
        <v>122</v>
      </c>
      <c r="C204" s="6">
        <f>IF(AND(B204&gt;0),LOOKUP(B204,'startovní listina'!$A$3:$B$301)," ")</f>
        <v>0</v>
      </c>
      <c r="D204" s="6">
        <f>IF(AND(B204&gt;0),LOOKUP(B204,'startovní listina'!$A$3:$A$301,'startovní listina'!$C$3:$C$301)," ")</f>
        <v>0</v>
      </c>
      <c r="F204" s="20"/>
      <c r="G204" s="34"/>
    </row>
    <row r="205" spans="2:7" ht="12.75">
      <c r="B205" s="6">
        <v>130</v>
      </c>
      <c r="C205" s="6" t="str">
        <f>IF(AND(B205&gt;0),LOOKUP(B205,'startovní listina'!$A$3:$B$301)," ")</f>
        <v>Dubská Tereza</v>
      </c>
      <c r="D205" s="6">
        <f>IF(AND(B205&gt;0),LOOKUP(B205,'startovní listina'!$A$3:$A$301,'startovní listina'!$C$3:$C$301)," ")</f>
        <v>250989</v>
      </c>
      <c r="F205" s="20"/>
      <c r="G205" s="34"/>
    </row>
    <row r="206" spans="2:7" ht="12.75">
      <c r="B206" s="6">
        <v>125</v>
      </c>
      <c r="C206" s="6">
        <f>IF(AND(B206&gt;0),LOOKUP(B206,'startovní listina'!$A$3:$B$301)," ")</f>
        <v>0</v>
      </c>
      <c r="D206" s="6">
        <f>IF(AND(B206&gt;0),LOOKUP(B206,'startovní listina'!$A$3:$A$301,'startovní listina'!$C$3:$C$301)," ")</f>
        <v>0</v>
      </c>
      <c r="F206" s="20"/>
      <c r="G206" s="34"/>
    </row>
    <row r="207" spans="1:7" ht="12.75">
      <c r="A207" s="12">
        <v>6</v>
      </c>
      <c r="B207" s="6">
        <v>68</v>
      </c>
      <c r="C207" s="6">
        <f>IF(AND(B207&gt;0),LOOKUP(B207,'startovní listina'!$A$3:$B$301)," ")</f>
        <v>0</v>
      </c>
      <c r="D207" s="6">
        <f>IF(AND(B207&gt;0),LOOKUP(B207,'startovní listina'!$A$3:$A$301,'startovní listina'!$C$3:$C$301)," ")</f>
        <v>0</v>
      </c>
      <c r="E207" s="6" t="str">
        <f>IF(AND(B207&gt;0),LOOKUP(B207,'startovní listina'!$A$3:$A$301,'startovní listina'!$D$3:$D$301)," ")</f>
        <v>SK Spartak Praha 4 </v>
      </c>
      <c r="F207" s="20">
        <v>0.003307407407407407</v>
      </c>
      <c r="G207" s="34">
        <v>5</v>
      </c>
    </row>
    <row r="208" spans="2:7" ht="12.75">
      <c r="B208" s="6">
        <v>71</v>
      </c>
      <c r="C208" s="6">
        <f>IF(AND(B208&gt;0),LOOKUP(B208,'startovní listina'!$A$3:$B$301)," ")</f>
        <v>0</v>
      </c>
      <c r="D208" s="6">
        <f>IF(AND(B208&gt;0),LOOKUP(B208,'startovní listina'!$A$3:$A$301,'startovní listina'!$C$3:$C$301)," ")</f>
        <v>0</v>
      </c>
      <c r="F208" s="20"/>
      <c r="G208" s="34"/>
    </row>
    <row r="209" spans="2:7" ht="12.75">
      <c r="B209" s="6">
        <v>45</v>
      </c>
      <c r="C209" s="6" t="str">
        <f>IF(AND(B209&gt;0),LOOKUP(B209,'startovní listina'!$A$3:$B$301)," ")</f>
        <v>Pátková Andrea</v>
      </c>
      <c r="D209" s="6" t="str">
        <f>IF(AND(B209&gt;0),LOOKUP(B209,'startovní listina'!$A$3:$A$301,'startovní listina'!$C$3:$C$301)," ")</f>
        <v>010890</v>
      </c>
      <c r="F209" s="20"/>
      <c r="G209" s="34"/>
    </row>
    <row r="210" spans="2:7" ht="12.75">
      <c r="B210" s="6">
        <v>63</v>
      </c>
      <c r="C210" s="6" t="str">
        <f>IF(AND(B210&gt;0),LOOKUP(B210,'startovní listina'!$A$3:$B$301)," ")</f>
        <v>Vavřinová Tereza</v>
      </c>
      <c r="D210" s="6" t="str">
        <f>IF(AND(B210&gt;0),LOOKUP(B210,'startovní listina'!$A$3:$A$301,'startovní listina'!$C$3:$C$301)," ")</f>
        <v>080788</v>
      </c>
      <c r="F210" s="20"/>
      <c r="G210" s="34"/>
    </row>
    <row r="211" spans="1:7" ht="12.75">
      <c r="A211" s="12">
        <v>7</v>
      </c>
      <c r="B211" s="6">
        <v>9</v>
      </c>
      <c r="C211" s="6" t="str">
        <f>IF(AND(B211&gt;0),LOOKUP(B211,'startovní listina'!$A$3:$B$301)," ")</f>
        <v>Hájková Kateřina</v>
      </c>
      <c r="D211" s="6" t="str">
        <f>IF(AND(B211&gt;0),LOOKUP(B211,'startovní listina'!$A$3:$A$301,'startovní listina'!$C$3:$C$301)," ")</f>
        <v>020486</v>
      </c>
      <c r="E211" s="6" t="str">
        <f>IF(AND(B211&gt;0),LOOKUP(B211,'startovní listina'!$A$3:$A$301,'startovní listina'!$D$3:$D$301)," ")</f>
        <v>ASK Slavia Praha   </v>
      </c>
      <c r="F211" s="20">
        <v>0.0035037037037037038</v>
      </c>
      <c r="G211" s="34">
        <v>4</v>
      </c>
    </row>
    <row r="212" spans="2:7" ht="12.75">
      <c r="B212" s="6">
        <v>1</v>
      </c>
      <c r="C212" s="6" t="str">
        <f>IF(AND(B212&gt;0),LOOKUP(B212,'startovní listina'!$A$3:$B$301)," ")</f>
        <v>Blovská Petra</v>
      </c>
      <c r="D212" s="6">
        <f>IF(AND(B212&gt;0),LOOKUP(B212,'startovní listina'!$A$3:$A$301,'startovní listina'!$C$3:$C$301)," ")</f>
        <v>210385</v>
      </c>
      <c r="F212" s="20"/>
      <c r="G212" s="34"/>
    </row>
    <row r="213" spans="2:7" ht="12.75">
      <c r="B213" s="6">
        <v>4</v>
      </c>
      <c r="C213" s="6" t="str">
        <f>IF(AND(B213&gt;0),LOOKUP(B213,'startovní listina'!$A$3:$B$301)," ")</f>
        <v>Dundáčková Petra</v>
      </c>
      <c r="D213" s="6">
        <f>IF(AND(B213&gt;0),LOOKUP(B213,'startovní listina'!$A$3:$A$301,'startovní listina'!$C$3:$C$301)," ")</f>
        <v>130289</v>
      </c>
      <c r="F213" s="20"/>
      <c r="G213" s="34"/>
    </row>
    <row r="214" spans="2:7" ht="12.75">
      <c r="B214" s="6">
        <v>14</v>
      </c>
      <c r="C214" s="6" t="str">
        <f>IF(AND(B214&gt;0),LOOKUP(B214,'startovní listina'!$A$3:$B$301)," ")</f>
        <v>Litošová Daniela</v>
      </c>
      <c r="D214" s="6" t="str">
        <f>IF(AND(B214&gt;0),LOOKUP(B214,'startovní listina'!$A$3:$A$301,'startovní listina'!$C$3:$C$301)," ")</f>
        <v>220888</v>
      </c>
      <c r="F214" s="20"/>
      <c r="G214" s="34"/>
    </row>
    <row r="215" spans="6:7" ht="12.75">
      <c r="F215" s="20"/>
      <c r="G215" s="34"/>
    </row>
    <row r="216" spans="3:7" ht="12.75">
      <c r="C216" s="13" t="s">
        <v>54</v>
      </c>
      <c r="E216" s="13" t="s">
        <v>14</v>
      </c>
      <c r="F216" s="13" t="s">
        <v>15</v>
      </c>
      <c r="G216" s="13"/>
    </row>
    <row r="217" ht="12.75">
      <c r="C217" s="16" t="s">
        <v>43</v>
      </c>
    </row>
    <row r="218" spans="1:7" ht="12.75">
      <c r="A218" s="12">
        <v>1</v>
      </c>
      <c r="B218" s="6">
        <v>244</v>
      </c>
      <c r="C218" s="6" t="s">
        <v>37</v>
      </c>
      <c r="D218" s="6">
        <v>830928</v>
      </c>
      <c r="E218" s="6" t="s">
        <v>40</v>
      </c>
      <c r="F218" s="20">
        <v>0.0016122685185185187</v>
      </c>
      <c r="G218" s="34">
        <v>11</v>
      </c>
    </row>
    <row r="219" spans="1:7" ht="12.75">
      <c r="A219" s="12">
        <v>2</v>
      </c>
      <c r="B219" s="6">
        <v>224</v>
      </c>
      <c r="C219" s="6" t="s">
        <v>100</v>
      </c>
      <c r="D219" s="6">
        <v>860222</v>
      </c>
      <c r="E219" s="6" t="s">
        <v>39</v>
      </c>
      <c r="F219" s="20">
        <v>0.001628125</v>
      </c>
      <c r="G219" s="34">
        <v>9</v>
      </c>
    </row>
    <row r="220" spans="1:7" ht="12.75">
      <c r="A220" s="12">
        <v>3</v>
      </c>
      <c r="B220" s="6">
        <v>301</v>
      </c>
      <c r="C220" s="6" t="s">
        <v>27</v>
      </c>
      <c r="D220" s="6">
        <v>850327</v>
      </c>
      <c r="E220" s="6" t="s">
        <v>41</v>
      </c>
      <c r="F220" s="20">
        <v>0.0016355324074074074</v>
      </c>
      <c r="G220" s="34" t="s">
        <v>124</v>
      </c>
    </row>
    <row r="221" spans="1:7" ht="12.75">
      <c r="A221" s="12">
        <v>4</v>
      </c>
      <c r="B221" s="6">
        <v>125</v>
      </c>
      <c r="C221" s="6" t="s">
        <v>66</v>
      </c>
      <c r="D221" s="6">
        <v>750412</v>
      </c>
      <c r="E221" s="6" t="s">
        <v>64</v>
      </c>
      <c r="F221" s="20">
        <v>0.0016532407407407407</v>
      </c>
      <c r="G221" s="34" t="s">
        <v>125</v>
      </c>
    </row>
    <row r="222" spans="1:7" ht="12.75">
      <c r="A222" s="12">
        <v>5</v>
      </c>
      <c r="B222" s="6">
        <v>128</v>
      </c>
      <c r="C222" s="6" t="s">
        <v>69</v>
      </c>
      <c r="D222" s="6">
        <v>780907</v>
      </c>
      <c r="E222" s="6" t="s">
        <v>64</v>
      </c>
      <c r="F222" s="20">
        <v>0.0016798611111111111</v>
      </c>
      <c r="G222" s="34" t="s">
        <v>126</v>
      </c>
    </row>
    <row r="223" spans="1:7" ht="12.75">
      <c r="A223" s="12">
        <v>6</v>
      </c>
      <c r="B223" s="6">
        <v>258</v>
      </c>
      <c r="C223" s="6" t="s">
        <v>92</v>
      </c>
      <c r="D223" s="6">
        <v>880323</v>
      </c>
      <c r="E223" s="6" t="s">
        <v>40</v>
      </c>
      <c r="F223" s="21">
        <v>0.0018434027777777778</v>
      </c>
      <c r="G223" s="34" t="s">
        <v>127</v>
      </c>
    </row>
    <row r="224" spans="3:7" ht="12.75">
      <c r="C224" s="13" t="s">
        <v>55</v>
      </c>
      <c r="E224" s="13" t="s">
        <v>14</v>
      </c>
      <c r="F224" s="13" t="s">
        <v>15</v>
      </c>
      <c r="G224" s="13"/>
    </row>
    <row r="225" spans="1:7" ht="12.75">
      <c r="A225" s="12">
        <v>1</v>
      </c>
      <c r="B225" s="6">
        <v>68</v>
      </c>
      <c r="C225" s="6" t="s">
        <v>29</v>
      </c>
      <c r="D225" s="6">
        <v>781004</v>
      </c>
      <c r="E225" s="6" t="s">
        <v>38</v>
      </c>
      <c r="F225" s="20">
        <v>0.0032525462962962963</v>
      </c>
      <c r="G225" s="33">
        <v>11</v>
      </c>
    </row>
    <row r="226" spans="1:7" ht="12.75">
      <c r="A226" s="12">
        <v>2</v>
      </c>
      <c r="B226" s="6">
        <v>228</v>
      </c>
      <c r="C226" s="6" t="s">
        <v>103</v>
      </c>
      <c r="D226" s="6">
        <v>870518</v>
      </c>
      <c r="E226" s="6" t="s">
        <v>39</v>
      </c>
      <c r="F226" s="20">
        <v>0.0032862268518518514</v>
      </c>
      <c r="G226" s="33">
        <v>9</v>
      </c>
    </row>
    <row r="227" spans="1:7" ht="12.75">
      <c r="A227" s="12">
        <v>3</v>
      </c>
      <c r="B227" s="6">
        <v>256</v>
      </c>
      <c r="C227" s="6" t="s">
        <v>90</v>
      </c>
      <c r="D227" s="6">
        <v>850407</v>
      </c>
      <c r="E227" s="6" t="s">
        <v>40</v>
      </c>
      <c r="F227" s="20">
        <v>0.0033486111111111112</v>
      </c>
      <c r="G227" s="33">
        <v>8</v>
      </c>
    </row>
    <row r="228" spans="1:7" ht="12.75">
      <c r="A228" s="12">
        <v>4</v>
      </c>
      <c r="B228" s="6">
        <v>227</v>
      </c>
      <c r="C228" s="6" t="s">
        <v>102</v>
      </c>
      <c r="D228" s="6">
        <v>880629</v>
      </c>
      <c r="E228" s="6" t="s">
        <v>39</v>
      </c>
      <c r="F228" s="20">
        <v>0.0034381944444444447</v>
      </c>
      <c r="G228" s="33">
        <v>7</v>
      </c>
    </row>
    <row r="229" spans="1:7" ht="12.75">
      <c r="A229" s="12">
        <v>5</v>
      </c>
      <c r="B229" s="6">
        <v>128</v>
      </c>
      <c r="C229" s="6" t="s">
        <v>69</v>
      </c>
      <c r="D229" s="6">
        <v>780907</v>
      </c>
      <c r="E229" s="6" t="s">
        <v>64</v>
      </c>
      <c r="F229" s="20">
        <v>0.003452546296296296</v>
      </c>
      <c r="G229" s="33">
        <v>6</v>
      </c>
    </row>
    <row r="230" spans="1:7" ht="12.75">
      <c r="A230" s="12">
        <v>6</v>
      </c>
      <c r="B230" s="6">
        <v>63</v>
      </c>
      <c r="C230" s="6" t="s">
        <v>97</v>
      </c>
      <c r="D230" s="6">
        <v>820426</v>
      </c>
      <c r="E230" s="6" t="s">
        <v>38</v>
      </c>
      <c r="F230" s="20">
        <v>0.00345787037037037</v>
      </c>
      <c r="G230" s="33">
        <v>5</v>
      </c>
    </row>
    <row r="231" spans="1:7" ht="12.75">
      <c r="A231" s="12">
        <v>7</v>
      </c>
      <c r="B231" s="6">
        <v>259</v>
      </c>
      <c r="C231" s="6" t="s">
        <v>119</v>
      </c>
      <c r="D231" s="6">
        <v>89</v>
      </c>
      <c r="E231" s="6" t="s">
        <v>40</v>
      </c>
      <c r="F231" s="20">
        <v>0.0038519675925925926</v>
      </c>
      <c r="G231" s="33" t="s">
        <v>23</v>
      </c>
    </row>
    <row r="232" spans="1:7" ht="12.75">
      <c r="A232" s="12">
        <v>8</v>
      </c>
      <c r="B232" s="6">
        <v>13</v>
      </c>
      <c r="C232" s="6" t="s">
        <v>86</v>
      </c>
      <c r="D232" s="6">
        <v>861007</v>
      </c>
      <c r="E232" s="6" t="s">
        <v>81</v>
      </c>
      <c r="F232" s="20">
        <v>0.00412337962962963</v>
      </c>
      <c r="G232" s="33" t="s">
        <v>131</v>
      </c>
    </row>
    <row r="233" spans="1:7" ht="12.75">
      <c r="A233" s="12">
        <v>9</v>
      </c>
      <c r="B233" s="6">
        <v>29</v>
      </c>
      <c r="C233" s="6" t="s">
        <v>85</v>
      </c>
      <c r="D233" s="6">
        <v>840704</v>
      </c>
      <c r="E233" s="6" t="s">
        <v>81</v>
      </c>
      <c r="F233" s="20">
        <v>0.004672800925925926</v>
      </c>
      <c r="G233" s="33" t="s">
        <v>132</v>
      </c>
    </row>
    <row r="234" spans="1:7" ht="12.75">
      <c r="A234" s="12">
        <v>10</v>
      </c>
      <c r="B234" s="6">
        <v>132</v>
      </c>
      <c r="C234" s="6" t="s">
        <v>71</v>
      </c>
      <c r="D234" s="6">
        <v>660513</v>
      </c>
      <c r="E234" s="6" t="s">
        <v>64</v>
      </c>
      <c r="F234" s="20">
        <v>0.004709490740740741</v>
      </c>
      <c r="G234" s="33" t="s">
        <v>129</v>
      </c>
    </row>
    <row r="235" spans="2:7" ht="12.75">
      <c r="B235" s="6">
        <v>125</v>
      </c>
      <c r="C235" s="6" t="s">
        <v>66</v>
      </c>
      <c r="D235" s="6">
        <v>750412</v>
      </c>
      <c r="E235" s="6" t="s">
        <v>64</v>
      </c>
      <c r="F235" s="20" t="s">
        <v>138</v>
      </c>
      <c r="G235" s="20"/>
    </row>
    <row r="236" spans="6:7" ht="12.75">
      <c r="F236" s="20"/>
      <c r="G236" s="20"/>
    </row>
    <row r="237" spans="3:7" ht="12.75">
      <c r="C237" s="13" t="s">
        <v>56</v>
      </c>
      <c r="E237" s="13" t="s">
        <v>14</v>
      </c>
      <c r="F237" s="13" t="s">
        <v>15</v>
      </c>
      <c r="G237" s="13"/>
    </row>
    <row r="238" spans="1:7" ht="12.75">
      <c r="A238" s="12">
        <v>1</v>
      </c>
      <c r="B238" s="6">
        <v>68</v>
      </c>
      <c r="C238" s="6" t="s">
        <v>29</v>
      </c>
      <c r="D238" s="6">
        <v>781004</v>
      </c>
      <c r="E238" s="6" t="s">
        <v>38</v>
      </c>
      <c r="F238" s="23">
        <v>0.011761458333333334</v>
      </c>
      <c r="G238" s="34">
        <v>11</v>
      </c>
    </row>
    <row r="239" spans="1:7" ht="12.75">
      <c r="A239" s="12">
        <v>2</v>
      </c>
      <c r="B239" s="6">
        <v>63</v>
      </c>
      <c r="C239" s="6" t="s">
        <v>97</v>
      </c>
      <c r="D239" s="6">
        <v>820426</v>
      </c>
      <c r="E239" s="6" t="s">
        <v>38</v>
      </c>
      <c r="F239" s="23">
        <v>0.012499074074074072</v>
      </c>
      <c r="G239" s="34" t="s">
        <v>130</v>
      </c>
    </row>
    <row r="240" spans="1:7" ht="12.75">
      <c r="A240" s="12">
        <v>3</v>
      </c>
      <c r="B240" s="6">
        <v>143</v>
      </c>
      <c r="C240" s="6" t="s">
        <v>80</v>
      </c>
      <c r="D240" s="6">
        <v>800520</v>
      </c>
      <c r="E240" s="6" t="s">
        <v>64</v>
      </c>
      <c r="F240" s="23">
        <v>0.013277314814814816</v>
      </c>
      <c r="G240" s="34" t="s">
        <v>124</v>
      </c>
    </row>
    <row r="241" spans="1:7" ht="12.75">
      <c r="A241" s="12">
        <v>4</v>
      </c>
      <c r="B241" s="6">
        <v>71</v>
      </c>
      <c r="C241" s="6" t="s">
        <v>30</v>
      </c>
      <c r="D241" s="6">
        <v>820820</v>
      </c>
      <c r="E241" s="6" t="s">
        <v>38</v>
      </c>
      <c r="F241" s="23">
        <v>0.013461921296296296</v>
      </c>
      <c r="G241" s="34" t="s">
        <v>125</v>
      </c>
    </row>
    <row r="242" spans="1:7" ht="12.75">
      <c r="A242" s="12">
        <v>5</v>
      </c>
      <c r="B242" s="6">
        <v>126</v>
      </c>
      <c r="C242" s="6" t="s">
        <v>67</v>
      </c>
      <c r="D242" s="6">
        <v>811021</v>
      </c>
      <c r="E242" s="6" t="s">
        <v>64</v>
      </c>
      <c r="F242" s="23">
        <v>0.013683333333333334</v>
      </c>
      <c r="G242" s="34" t="s">
        <v>126</v>
      </c>
    </row>
    <row r="243" spans="1:7" ht="12.75">
      <c r="A243" s="12">
        <v>6</v>
      </c>
      <c r="B243" s="6">
        <v>225</v>
      </c>
      <c r="C243" s="6" t="s">
        <v>101</v>
      </c>
      <c r="D243" s="6">
        <v>860712</v>
      </c>
      <c r="E243" s="6" t="s">
        <v>39</v>
      </c>
      <c r="F243" s="23">
        <v>0.013933449074074074</v>
      </c>
      <c r="G243" s="34" t="s">
        <v>127</v>
      </c>
    </row>
    <row r="244" spans="1:7" ht="12.75">
      <c r="A244" s="12">
        <v>7</v>
      </c>
      <c r="B244" s="6">
        <v>9</v>
      </c>
      <c r="C244" s="6" t="s">
        <v>87</v>
      </c>
      <c r="D244" s="6">
        <v>821122</v>
      </c>
      <c r="E244" s="6" t="s">
        <v>81</v>
      </c>
      <c r="F244" s="23">
        <v>0.01752384259259259</v>
      </c>
      <c r="G244" s="34" t="s">
        <v>131</v>
      </c>
    </row>
    <row r="245" spans="1:7" ht="12.75">
      <c r="A245" s="12">
        <v>8</v>
      </c>
      <c r="B245" s="6">
        <v>132</v>
      </c>
      <c r="C245" s="6" t="s">
        <v>71</v>
      </c>
      <c r="D245" s="6">
        <v>660513</v>
      </c>
      <c r="E245" s="6" t="s">
        <v>64</v>
      </c>
      <c r="F245" s="34" t="s">
        <v>133</v>
      </c>
      <c r="G245" s="34" t="s">
        <v>132</v>
      </c>
    </row>
    <row r="246" spans="2:7" ht="12.75">
      <c r="B246" s="6">
        <v>128</v>
      </c>
      <c r="C246" s="6" t="s">
        <v>69</v>
      </c>
      <c r="D246" s="6">
        <v>780907</v>
      </c>
      <c r="E246" s="6" t="s">
        <v>64</v>
      </c>
      <c r="F246" s="23" t="s">
        <v>61</v>
      </c>
      <c r="G246" s="33"/>
    </row>
    <row r="247" spans="2:7" ht="12.75">
      <c r="B247" s="6">
        <v>297</v>
      </c>
      <c r="C247" s="6" t="s">
        <v>93</v>
      </c>
      <c r="D247" s="6">
        <v>680827</v>
      </c>
      <c r="E247" s="6" t="s">
        <v>41</v>
      </c>
      <c r="F247" s="6" t="s">
        <v>61</v>
      </c>
      <c r="G247" s="33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&amp;CStránka &amp;P</oddFooter>
  </headerFooter>
  <rowBreaks count="5" manualBreakCount="5">
    <brk id="73" max="255" man="1"/>
    <brk id="110" max="255" man="1"/>
    <brk id="148" max="255" man="1"/>
    <brk id="184" max="255" man="1"/>
    <brk id="2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21"/>
  <sheetViews>
    <sheetView workbookViewId="0" topLeftCell="B19">
      <selection activeCell="B176" sqref="B176"/>
    </sheetView>
  </sheetViews>
  <sheetFormatPr defaultColWidth="9.00390625" defaultRowHeight="12.75"/>
  <cols>
    <col min="1" max="1" width="6.375" style="0" customWidth="1"/>
    <col min="2" max="2" width="21.125" style="0" customWidth="1"/>
    <col min="3" max="3" width="6.75390625" style="37" customWidth="1"/>
    <col min="4" max="4" width="25.25390625" style="0" bestFit="1" customWidth="1"/>
  </cols>
  <sheetData>
    <row r="1" spans="1:5" ht="12.75">
      <c r="A1" t="s">
        <v>1</v>
      </c>
      <c r="B1" t="s">
        <v>2</v>
      </c>
      <c r="C1" s="37" t="s">
        <v>3</v>
      </c>
      <c r="D1" t="s">
        <v>4</v>
      </c>
      <c r="E1" t="s">
        <v>35</v>
      </c>
    </row>
    <row r="2" ht="12.75">
      <c r="A2">
        <v>0</v>
      </c>
    </row>
    <row r="3" spans="1:5" ht="12.75">
      <c r="A3">
        <v>1</v>
      </c>
      <c r="B3" s="9" t="s">
        <v>236</v>
      </c>
      <c r="C3" s="36">
        <v>210385</v>
      </c>
      <c r="D3" t="s">
        <v>158</v>
      </c>
      <c r="E3" t="s">
        <v>159</v>
      </c>
    </row>
    <row r="4" spans="1:5" ht="12.75">
      <c r="A4">
        <v>2</v>
      </c>
      <c r="B4" s="9" t="s">
        <v>238</v>
      </c>
      <c r="C4" s="36">
        <v>240787</v>
      </c>
      <c r="D4" t="s">
        <v>158</v>
      </c>
      <c r="E4" t="s">
        <v>159</v>
      </c>
    </row>
    <row r="5" spans="1:5" ht="12.75">
      <c r="A5">
        <v>3</v>
      </c>
      <c r="B5" t="s">
        <v>237</v>
      </c>
      <c r="C5" s="37">
        <v>290987</v>
      </c>
      <c r="D5" t="s">
        <v>158</v>
      </c>
      <c r="E5" t="s">
        <v>159</v>
      </c>
    </row>
    <row r="6" spans="1:5" ht="12.75">
      <c r="A6">
        <v>4</v>
      </c>
      <c r="B6" s="9" t="s">
        <v>239</v>
      </c>
      <c r="C6" s="36">
        <v>130289</v>
      </c>
      <c r="D6" t="s">
        <v>158</v>
      </c>
      <c r="E6" t="s">
        <v>159</v>
      </c>
    </row>
    <row r="7" spans="1:5" ht="12.75">
      <c r="A7">
        <v>5</v>
      </c>
      <c r="B7" s="9" t="s">
        <v>498</v>
      </c>
      <c r="C7" s="36">
        <v>120486</v>
      </c>
      <c r="D7" t="s">
        <v>158</v>
      </c>
      <c r="E7" t="s">
        <v>159</v>
      </c>
    </row>
    <row r="8" spans="1:5" ht="12.75">
      <c r="A8">
        <v>6</v>
      </c>
      <c r="B8" s="9" t="s">
        <v>60</v>
      </c>
      <c r="C8" s="36">
        <v>210186</v>
      </c>
      <c r="D8" t="s">
        <v>158</v>
      </c>
      <c r="E8" t="s">
        <v>159</v>
      </c>
    </row>
    <row r="9" spans="1:5" ht="12.75">
      <c r="A9">
        <v>7</v>
      </c>
      <c r="B9" s="9" t="s">
        <v>240</v>
      </c>
      <c r="C9" s="36">
        <v>220886</v>
      </c>
      <c r="D9" t="s">
        <v>158</v>
      </c>
      <c r="E9" t="s">
        <v>159</v>
      </c>
    </row>
    <row r="10" spans="1:8" ht="12.75">
      <c r="A10">
        <v>8</v>
      </c>
      <c r="B10" s="9" t="s">
        <v>241</v>
      </c>
      <c r="C10" s="36">
        <v>110588</v>
      </c>
      <c r="D10" t="s">
        <v>158</v>
      </c>
      <c r="E10" t="s">
        <v>159</v>
      </c>
      <c r="H10" s="2"/>
    </row>
    <row r="11" spans="1:8" ht="12.75">
      <c r="A11">
        <v>9</v>
      </c>
      <c r="B11" s="9" t="s">
        <v>242</v>
      </c>
      <c r="C11" s="36" t="s">
        <v>247</v>
      </c>
      <c r="D11" t="s">
        <v>158</v>
      </c>
      <c r="E11" t="s">
        <v>159</v>
      </c>
      <c r="H11" s="2"/>
    </row>
    <row r="12" spans="1:8" ht="12.75">
      <c r="A12">
        <v>10</v>
      </c>
      <c r="B12" s="11" t="s">
        <v>243</v>
      </c>
      <c r="C12" s="36">
        <v>300389</v>
      </c>
      <c r="D12" t="s">
        <v>158</v>
      </c>
      <c r="E12" t="s">
        <v>159</v>
      </c>
      <c r="H12" s="2"/>
    </row>
    <row r="13" spans="1:8" ht="12.75">
      <c r="A13">
        <v>11</v>
      </c>
      <c r="B13" s="11" t="s">
        <v>244</v>
      </c>
      <c r="C13" s="36" t="s">
        <v>248</v>
      </c>
      <c r="D13" t="s">
        <v>158</v>
      </c>
      <c r="E13" t="s">
        <v>159</v>
      </c>
      <c r="H13" s="2"/>
    </row>
    <row r="14" spans="1:8" ht="12.75">
      <c r="A14">
        <v>12</v>
      </c>
      <c r="B14" s="11" t="s">
        <v>245</v>
      </c>
      <c r="C14" s="36" t="s">
        <v>246</v>
      </c>
      <c r="D14" t="s">
        <v>158</v>
      </c>
      <c r="E14" t="s">
        <v>159</v>
      </c>
      <c r="H14" s="2"/>
    </row>
    <row r="15" spans="1:8" ht="12.75">
      <c r="A15">
        <v>13</v>
      </c>
      <c r="B15" s="9" t="s">
        <v>249</v>
      </c>
      <c r="C15" s="36" t="s">
        <v>250</v>
      </c>
      <c r="D15" t="s">
        <v>158</v>
      </c>
      <c r="E15" t="s">
        <v>159</v>
      </c>
      <c r="H15" s="2"/>
    </row>
    <row r="16" spans="1:8" ht="12.75">
      <c r="A16">
        <v>14</v>
      </c>
      <c r="B16" s="11" t="s">
        <v>251</v>
      </c>
      <c r="C16" s="36" t="s">
        <v>252</v>
      </c>
      <c r="D16" t="s">
        <v>158</v>
      </c>
      <c r="E16" t="s">
        <v>159</v>
      </c>
      <c r="H16" s="2"/>
    </row>
    <row r="17" spans="1:8" ht="12.75">
      <c r="A17">
        <v>15</v>
      </c>
      <c r="B17" s="7" t="s">
        <v>253</v>
      </c>
      <c r="C17" s="38" t="s">
        <v>254</v>
      </c>
      <c r="D17" t="s">
        <v>158</v>
      </c>
      <c r="E17" t="s">
        <v>159</v>
      </c>
      <c r="H17" s="2"/>
    </row>
    <row r="18" spans="1:8" ht="12.75">
      <c r="A18">
        <v>16</v>
      </c>
      <c r="B18" s="11" t="s">
        <v>235</v>
      </c>
      <c r="C18" s="36" t="s">
        <v>313</v>
      </c>
      <c r="D18" t="s">
        <v>158</v>
      </c>
      <c r="E18" t="s">
        <v>159</v>
      </c>
      <c r="H18" s="2"/>
    </row>
    <row r="19" spans="1:8" ht="12.75">
      <c r="A19">
        <v>17</v>
      </c>
      <c r="B19" s="7" t="s">
        <v>33</v>
      </c>
      <c r="C19" s="38" t="s">
        <v>314</v>
      </c>
      <c r="D19" t="s">
        <v>158</v>
      </c>
      <c r="E19" t="s">
        <v>159</v>
      </c>
      <c r="H19" s="2"/>
    </row>
    <row r="20" spans="1:5" ht="12.75">
      <c r="A20">
        <v>18</v>
      </c>
      <c r="B20" s="7" t="s">
        <v>315</v>
      </c>
      <c r="C20" s="38" t="s">
        <v>316</v>
      </c>
      <c r="D20" t="s">
        <v>158</v>
      </c>
      <c r="E20" t="s">
        <v>159</v>
      </c>
    </row>
    <row r="21" spans="1:5" ht="12.75">
      <c r="A21">
        <v>19</v>
      </c>
      <c r="B21" s="7" t="s">
        <v>305</v>
      </c>
      <c r="C21" s="38" t="s">
        <v>306</v>
      </c>
      <c r="D21" t="s">
        <v>158</v>
      </c>
      <c r="E21" t="s">
        <v>159</v>
      </c>
    </row>
    <row r="22" spans="1:5" ht="12.75">
      <c r="A22">
        <v>20</v>
      </c>
      <c r="B22" s="7" t="s">
        <v>500</v>
      </c>
      <c r="C22" s="38" t="s">
        <v>287</v>
      </c>
      <c r="D22" t="s">
        <v>158</v>
      </c>
      <c r="E22" t="s">
        <v>159</v>
      </c>
    </row>
    <row r="23" spans="1:5" ht="12.75">
      <c r="A23">
        <v>21</v>
      </c>
      <c r="B23" s="7" t="s">
        <v>317</v>
      </c>
      <c r="C23" s="38" t="s">
        <v>318</v>
      </c>
      <c r="D23" t="s">
        <v>158</v>
      </c>
      <c r="E23" t="s">
        <v>159</v>
      </c>
    </row>
    <row r="24" spans="1:5" ht="12.75">
      <c r="A24">
        <v>22</v>
      </c>
      <c r="B24" s="9" t="s">
        <v>319</v>
      </c>
      <c r="C24" s="36" t="s">
        <v>320</v>
      </c>
      <c r="D24" t="s">
        <v>158</v>
      </c>
      <c r="E24" t="s">
        <v>159</v>
      </c>
    </row>
    <row r="25" spans="1:5" ht="12.75">
      <c r="A25">
        <v>23</v>
      </c>
      <c r="B25" s="7" t="s">
        <v>321</v>
      </c>
      <c r="C25" s="38" t="s">
        <v>322</v>
      </c>
      <c r="D25" t="s">
        <v>158</v>
      </c>
      <c r="E25" t="s">
        <v>159</v>
      </c>
    </row>
    <row r="26" spans="1:5" ht="12.75">
      <c r="A26">
        <v>24</v>
      </c>
      <c r="B26" s="7" t="s">
        <v>300</v>
      </c>
      <c r="C26" s="37" t="s">
        <v>323</v>
      </c>
      <c r="D26" t="s">
        <v>158</v>
      </c>
      <c r="E26" t="s">
        <v>159</v>
      </c>
    </row>
    <row r="27" spans="1:5" ht="12.75">
      <c r="A27">
        <v>25</v>
      </c>
      <c r="B27" s="9" t="s">
        <v>324</v>
      </c>
      <c r="C27" s="36" t="s">
        <v>325</v>
      </c>
      <c r="D27" t="s">
        <v>158</v>
      </c>
      <c r="E27" t="s">
        <v>159</v>
      </c>
    </row>
    <row r="28" spans="1:5" ht="12.75">
      <c r="A28">
        <v>26</v>
      </c>
      <c r="B28" s="7" t="s">
        <v>215</v>
      </c>
      <c r="C28" s="38">
        <v>240586</v>
      </c>
      <c r="D28" t="s">
        <v>160</v>
      </c>
      <c r="E28" s="9" t="s">
        <v>161</v>
      </c>
    </row>
    <row r="29" spans="1:5" ht="12.75">
      <c r="A29">
        <v>27</v>
      </c>
      <c r="B29" s="9" t="s">
        <v>216</v>
      </c>
      <c r="C29" s="36">
        <v>60885</v>
      </c>
      <c r="D29" t="s">
        <v>160</v>
      </c>
      <c r="E29" s="9" t="s">
        <v>161</v>
      </c>
    </row>
    <row r="30" spans="1:5" ht="12.75">
      <c r="A30">
        <v>28</v>
      </c>
      <c r="B30" s="9" t="s">
        <v>217</v>
      </c>
      <c r="C30" s="36">
        <v>230186</v>
      </c>
      <c r="D30" t="s">
        <v>160</v>
      </c>
      <c r="E30" s="9" t="s">
        <v>161</v>
      </c>
    </row>
    <row r="31" spans="1:5" ht="12.75">
      <c r="A31">
        <v>29</v>
      </c>
      <c r="B31" s="9" t="s">
        <v>218</v>
      </c>
      <c r="C31" s="36">
        <v>240886</v>
      </c>
      <c r="D31" t="s">
        <v>160</v>
      </c>
      <c r="E31" s="9" t="s">
        <v>161</v>
      </c>
    </row>
    <row r="32" spans="1:5" ht="12.75">
      <c r="A32">
        <v>30</v>
      </c>
      <c r="B32" s="9" t="s">
        <v>219</v>
      </c>
      <c r="C32" s="36">
        <v>250386</v>
      </c>
      <c r="D32" t="s">
        <v>160</v>
      </c>
      <c r="E32" s="9" t="s">
        <v>161</v>
      </c>
    </row>
    <row r="33" spans="1:5" ht="12.75">
      <c r="A33">
        <v>31</v>
      </c>
      <c r="B33" s="11" t="s">
        <v>220</v>
      </c>
      <c r="C33" s="36">
        <v>180685</v>
      </c>
      <c r="D33" t="s">
        <v>160</v>
      </c>
      <c r="E33" s="9" t="s">
        <v>161</v>
      </c>
    </row>
    <row r="34" spans="1:5" ht="12.75">
      <c r="A34">
        <v>32</v>
      </c>
      <c r="B34" s="11" t="s">
        <v>221</v>
      </c>
      <c r="C34" s="36">
        <v>250986</v>
      </c>
      <c r="D34" t="s">
        <v>160</v>
      </c>
      <c r="E34" s="9" t="s">
        <v>161</v>
      </c>
    </row>
    <row r="35" spans="1:5" ht="12.75">
      <c r="A35">
        <v>33</v>
      </c>
      <c r="B35" s="11" t="s">
        <v>222</v>
      </c>
      <c r="C35" s="36">
        <v>150286</v>
      </c>
      <c r="D35" t="s">
        <v>160</v>
      </c>
      <c r="E35" s="9" t="s">
        <v>161</v>
      </c>
    </row>
    <row r="36" spans="1:5" ht="12.75">
      <c r="A36">
        <v>34</v>
      </c>
      <c r="B36" s="9" t="s">
        <v>503</v>
      </c>
      <c r="C36" s="36">
        <v>130886</v>
      </c>
      <c r="D36" t="s">
        <v>160</v>
      </c>
      <c r="E36" s="9" t="s">
        <v>161</v>
      </c>
    </row>
    <row r="37" spans="1:5" ht="12.75">
      <c r="A37">
        <v>35</v>
      </c>
      <c r="B37" s="9" t="s">
        <v>223</v>
      </c>
      <c r="C37" s="36" t="s">
        <v>507</v>
      </c>
      <c r="D37" t="s">
        <v>160</v>
      </c>
      <c r="E37" s="9" t="s">
        <v>161</v>
      </c>
    </row>
    <row r="38" spans="1:5" ht="12.75">
      <c r="A38">
        <v>36</v>
      </c>
      <c r="B38" s="9" t="s">
        <v>224</v>
      </c>
      <c r="C38" s="36">
        <v>85</v>
      </c>
      <c r="D38" t="s">
        <v>160</v>
      </c>
      <c r="E38" s="9" t="s">
        <v>161</v>
      </c>
    </row>
    <row r="39" spans="1:5" ht="12.75">
      <c r="A39">
        <v>37</v>
      </c>
      <c r="B39" s="9" t="s">
        <v>225</v>
      </c>
      <c r="C39" s="36">
        <v>130486</v>
      </c>
      <c r="D39" t="s">
        <v>160</v>
      </c>
      <c r="E39" s="9" t="s">
        <v>161</v>
      </c>
    </row>
    <row r="40" spans="1:5" ht="12.75">
      <c r="A40">
        <v>38</v>
      </c>
      <c r="B40" s="9" t="s">
        <v>226</v>
      </c>
      <c r="C40" s="36">
        <v>130388</v>
      </c>
      <c r="D40" t="s">
        <v>160</v>
      </c>
      <c r="E40" s="9" t="s">
        <v>161</v>
      </c>
    </row>
    <row r="41" spans="1:5" ht="12.75">
      <c r="A41">
        <v>39</v>
      </c>
      <c r="B41" s="9" t="s">
        <v>227</v>
      </c>
      <c r="C41" s="36">
        <v>170387</v>
      </c>
      <c r="D41" t="s">
        <v>160</v>
      </c>
      <c r="E41" s="9" t="s">
        <v>161</v>
      </c>
    </row>
    <row r="42" spans="1:5" ht="12.75">
      <c r="A42">
        <v>40</v>
      </c>
      <c r="B42" s="7" t="s">
        <v>228</v>
      </c>
      <c r="C42" s="38">
        <v>170487</v>
      </c>
      <c r="D42" t="s">
        <v>160</v>
      </c>
      <c r="E42" s="9" t="s">
        <v>161</v>
      </c>
    </row>
    <row r="43" spans="1:10" ht="12.75">
      <c r="A43">
        <v>41</v>
      </c>
      <c r="B43" s="7" t="s">
        <v>229</v>
      </c>
      <c r="C43" s="38">
        <v>150688</v>
      </c>
      <c r="D43" t="s">
        <v>160</v>
      </c>
      <c r="E43" s="9" t="s">
        <v>161</v>
      </c>
      <c r="J43" t="s">
        <v>59</v>
      </c>
    </row>
    <row r="44" spans="1:5" ht="12.75">
      <c r="A44">
        <v>42</v>
      </c>
      <c r="B44" s="7" t="s">
        <v>230</v>
      </c>
      <c r="C44" s="38" t="s">
        <v>293</v>
      </c>
      <c r="D44" t="s">
        <v>160</v>
      </c>
      <c r="E44" s="9" t="s">
        <v>161</v>
      </c>
    </row>
    <row r="45" spans="1:5" ht="12.75">
      <c r="A45">
        <v>43</v>
      </c>
      <c r="B45" s="9" t="s">
        <v>231</v>
      </c>
      <c r="C45" s="36">
        <v>150590</v>
      </c>
      <c r="D45" t="s">
        <v>160</v>
      </c>
      <c r="E45" s="9" t="s">
        <v>161</v>
      </c>
    </row>
    <row r="46" spans="1:5" ht="12.75">
      <c r="A46">
        <v>44</v>
      </c>
      <c r="B46" s="9" t="s">
        <v>232</v>
      </c>
      <c r="C46" s="38">
        <v>130389</v>
      </c>
      <c r="D46" t="s">
        <v>160</v>
      </c>
      <c r="E46" s="9" t="s">
        <v>161</v>
      </c>
    </row>
    <row r="47" spans="1:5" ht="12.75">
      <c r="A47">
        <v>45</v>
      </c>
      <c r="B47" s="11" t="s">
        <v>233</v>
      </c>
      <c r="C47" s="36" t="s">
        <v>508</v>
      </c>
      <c r="D47" t="s">
        <v>160</v>
      </c>
      <c r="E47" s="9" t="s">
        <v>161</v>
      </c>
    </row>
    <row r="48" spans="1:5" ht="12.75">
      <c r="A48">
        <v>46</v>
      </c>
      <c r="B48" s="9" t="s">
        <v>234</v>
      </c>
      <c r="C48" s="36">
        <v>160789</v>
      </c>
      <c r="D48" t="s">
        <v>160</v>
      </c>
      <c r="E48" s="9" t="s">
        <v>161</v>
      </c>
    </row>
    <row r="49" spans="1:5" ht="12.75">
      <c r="A49">
        <v>47</v>
      </c>
      <c r="B49" s="11" t="s">
        <v>501</v>
      </c>
      <c r="C49" s="36" t="s">
        <v>502</v>
      </c>
      <c r="D49" t="s">
        <v>160</v>
      </c>
      <c r="E49" s="9" t="s">
        <v>161</v>
      </c>
    </row>
    <row r="50" spans="1:5" ht="12.75">
      <c r="A50">
        <v>48</v>
      </c>
      <c r="B50" s="9"/>
      <c r="C50" s="36"/>
      <c r="D50" t="s">
        <v>160</v>
      </c>
      <c r="E50" s="9" t="s">
        <v>161</v>
      </c>
    </row>
    <row r="51" spans="1:5" ht="12.75">
      <c r="A51">
        <v>49</v>
      </c>
      <c r="B51" s="9"/>
      <c r="C51" s="36"/>
      <c r="D51" t="s">
        <v>160</v>
      </c>
      <c r="E51" s="9" t="s">
        <v>161</v>
      </c>
    </row>
    <row r="52" spans="1:5" ht="12.75">
      <c r="A52">
        <v>50</v>
      </c>
      <c r="D52" t="s">
        <v>160</v>
      </c>
      <c r="E52" s="9" t="s">
        <v>161</v>
      </c>
    </row>
    <row r="53" spans="1:5" ht="12.75">
      <c r="A53">
        <v>51</v>
      </c>
      <c r="B53" s="7" t="s">
        <v>257</v>
      </c>
      <c r="C53" s="38" t="s">
        <v>437</v>
      </c>
      <c r="D53" t="s">
        <v>162</v>
      </c>
      <c r="E53" s="7" t="s">
        <v>163</v>
      </c>
    </row>
    <row r="54" spans="1:5" ht="12.75">
      <c r="A54">
        <v>52</v>
      </c>
      <c r="B54" s="11" t="s">
        <v>267</v>
      </c>
      <c r="C54" s="36" t="s">
        <v>439</v>
      </c>
      <c r="D54" t="s">
        <v>162</v>
      </c>
      <c r="E54" s="7" t="s">
        <v>163</v>
      </c>
    </row>
    <row r="55" spans="1:5" ht="12.75">
      <c r="A55">
        <v>53</v>
      </c>
      <c r="B55" s="11" t="s">
        <v>285</v>
      </c>
      <c r="C55" s="36" t="s">
        <v>445</v>
      </c>
      <c r="D55" t="s">
        <v>162</v>
      </c>
      <c r="E55" s="7" t="s">
        <v>163</v>
      </c>
    </row>
    <row r="56" spans="1:5" ht="12.75">
      <c r="A56">
        <v>54</v>
      </c>
      <c r="B56" s="7" t="s">
        <v>290</v>
      </c>
      <c r="C56" s="38" t="s">
        <v>448</v>
      </c>
      <c r="D56" t="s">
        <v>162</v>
      </c>
      <c r="E56" s="7" t="s">
        <v>163</v>
      </c>
    </row>
    <row r="57" spans="1:5" ht="12.75">
      <c r="A57">
        <v>55</v>
      </c>
      <c r="B57" t="s">
        <v>299</v>
      </c>
      <c r="C57" s="37" t="s">
        <v>438</v>
      </c>
      <c r="D57" t="s">
        <v>162</v>
      </c>
      <c r="E57" s="7" t="s">
        <v>163</v>
      </c>
    </row>
    <row r="58" spans="1:5" ht="12.75">
      <c r="A58">
        <v>56</v>
      </c>
      <c r="B58" t="s">
        <v>412</v>
      </c>
      <c r="C58" s="37" t="s">
        <v>440</v>
      </c>
      <c r="D58" t="s">
        <v>162</v>
      </c>
      <c r="E58" s="7" t="s">
        <v>163</v>
      </c>
    </row>
    <row r="59" spans="1:5" ht="12.75">
      <c r="A59">
        <v>57</v>
      </c>
      <c r="B59" t="s">
        <v>413</v>
      </c>
      <c r="C59" s="37" t="s">
        <v>449</v>
      </c>
      <c r="D59" t="s">
        <v>162</v>
      </c>
      <c r="E59" s="7" t="s">
        <v>163</v>
      </c>
    </row>
    <row r="60" spans="1:6" ht="12.75">
      <c r="A60">
        <v>58</v>
      </c>
      <c r="B60" t="s">
        <v>420</v>
      </c>
      <c r="C60" s="37" t="s">
        <v>436</v>
      </c>
      <c r="D60" t="s">
        <v>162</v>
      </c>
      <c r="E60" s="7" t="s">
        <v>163</v>
      </c>
      <c r="F60" s="8"/>
    </row>
    <row r="61" spans="1:6" ht="12.75">
      <c r="A61">
        <v>59</v>
      </c>
      <c r="B61" t="s">
        <v>430</v>
      </c>
      <c r="C61" s="37" t="s">
        <v>431</v>
      </c>
      <c r="D61" t="s">
        <v>162</v>
      </c>
      <c r="E61" s="7" t="s">
        <v>163</v>
      </c>
      <c r="F61" s="8"/>
    </row>
    <row r="62" spans="1:6" ht="12.75">
      <c r="A62">
        <v>60</v>
      </c>
      <c r="B62" s="7" t="s">
        <v>432</v>
      </c>
      <c r="C62" s="38" t="s">
        <v>433</v>
      </c>
      <c r="D62" t="s">
        <v>162</v>
      </c>
      <c r="E62" s="7" t="s">
        <v>163</v>
      </c>
      <c r="F62" s="8"/>
    </row>
    <row r="63" spans="1:6" ht="12.75">
      <c r="A63">
        <v>61</v>
      </c>
      <c r="B63" t="s">
        <v>434</v>
      </c>
      <c r="C63" s="37" t="s">
        <v>435</v>
      </c>
      <c r="D63" t="s">
        <v>162</v>
      </c>
      <c r="E63" s="7" t="s">
        <v>163</v>
      </c>
      <c r="F63" s="10"/>
    </row>
    <row r="64" spans="1:6" ht="12.75">
      <c r="A64">
        <v>62</v>
      </c>
      <c r="B64" s="7" t="s">
        <v>441</v>
      </c>
      <c r="C64" s="38" t="s">
        <v>442</v>
      </c>
      <c r="D64" t="s">
        <v>162</v>
      </c>
      <c r="E64" s="7" t="s">
        <v>163</v>
      </c>
      <c r="F64" s="8"/>
    </row>
    <row r="65" spans="1:6" ht="12.75">
      <c r="A65">
        <v>63</v>
      </c>
      <c r="B65" s="7" t="s">
        <v>444</v>
      </c>
      <c r="C65" s="36" t="s">
        <v>443</v>
      </c>
      <c r="D65" t="s">
        <v>162</v>
      </c>
      <c r="E65" s="7" t="s">
        <v>163</v>
      </c>
      <c r="F65" s="10"/>
    </row>
    <row r="66" spans="1:6" ht="12.75">
      <c r="A66">
        <v>64</v>
      </c>
      <c r="B66" s="7" t="s">
        <v>446</v>
      </c>
      <c r="C66" s="38" t="s">
        <v>447</v>
      </c>
      <c r="D66" t="s">
        <v>162</v>
      </c>
      <c r="E66" s="7" t="s">
        <v>163</v>
      </c>
      <c r="F66" s="10"/>
    </row>
    <row r="67" spans="1:6" ht="12.75">
      <c r="A67">
        <v>65</v>
      </c>
      <c r="B67" s="11" t="s">
        <v>450</v>
      </c>
      <c r="C67" s="36" t="s">
        <v>451</v>
      </c>
      <c r="D67" t="s">
        <v>162</v>
      </c>
      <c r="E67" s="7" t="s">
        <v>163</v>
      </c>
      <c r="F67" s="10"/>
    </row>
    <row r="68" spans="1:6" ht="12.75">
      <c r="A68">
        <v>66</v>
      </c>
      <c r="B68" s="11" t="s">
        <v>452</v>
      </c>
      <c r="C68" s="36" t="s">
        <v>453</v>
      </c>
      <c r="D68" t="s">
        <v>162</v>
      </c>
      <c r="E68" s="7" t="s">
        <v>163</v>
      </c>
      <c r="F68" s="10"/>
    </row>
    <row r="69" spans="1:6" ht="12.75">
      <c r="A69">
        <v>67</v>
      </c>
      <c r="B69" s="7" t="s">
        <v>454</v>
      </c>
      <c r="C69" s="36" t="s">
        <v>455</v>
      </c>
      <c r="D69" t="s">
        <v>162</v>
      </c>
      <c r="E69" s="7" t="s">
        <v>163</v>
      </c>
      <c r="F69" s="10"/>
    </row>
    <row r="70" spans="1:6" ht="12.75">
      <c r="A70">
        <v>68</v>
      </c>
      <c r="B70" s="7"/>
      <c r="C70" s="38"/>
      <c r="D70" t="s">
        <v>162</v>
      </c>
      <c r="E70" s="7" t="s">
        <v>163</v>
      </c>
      <c r="F70" s="10"/>
    </row>
    <row r="71" spans="1:6" ht="12.75">
      <c r="A71">
        <v>69</v>
      </c>
      <c r="B71" s="9"/>
      <c r="C71" s="36"/>
      <c r="D71" t="s">
        <v>162</v>
      </c>
      <c r="E71" s="7" t="s">
        <v>163</v>
      </c>
      <c r="F71" s="10"/>
    </row>
    <row r="72" spans="1:6" ht="12.75">
      <c r="A72">
        <v>70</v>
      </c>
      <c r="B72" s="9"/>
      <c r="C72" s="36"/>
      <c r="D72" t="s">
        <v>162</v>
      </c>
      <c r="E72" s="7" t="s">
        <v>163</v>
      </c>
      <c r="F72" s="8"/>
    </row>
    <row r="73" spans="1:6" ht="12.75">
      <c r="A73">
        <v>71</v>
      </c>
      <c r="B73" s="7"/>
      <c r="C73" s="36"/>
      <c r="D73" t="s">
        <v>162</v>
      </c>
      <c r="E73" s="7" t="s">
        <v>163</v>
      </c>
      <c r="F73" s="8"/>
    </row>
    <row r="74" spans="1:6" ht="12.75">
      <c r="A74">
        <v>72</v>
      </c>
      <c r="B74" s="9"/>
      <c r="C74" s="38"/>
      <c r="D74" t="s">
        <v>162</v>
      </c>
      <c r="E74" s="7" t="s">
        <v>163</v>
      </c>
      <c r="F74" s="8"/>
    </row>
    <row r="75" spans="1:6" ht="12.75">
      <c r="A75">
        <v>73</v>
      </c>
      <c r="B75" s="7"/>
      <c r="C75" s="38"/>
      <c r="D75" t="s">
        <v>162</v>
      </c>
      <c r="E75" s="7" t="s">
        <v>163</v>
      </c>
      <c r="F75" s="8"/>
    </row>
    <row r="76" spans="1:6" ht="12.75">
      <c r="A76">
        <v>74</v>
      </c>
      <c r="B76" s="7"/>
      <c r="C76" s="38"/>
      <c r="D76" t="s">
        <v>162</v>
      </c>
      <c r="E76" s="7" t="s">
        <v>163</v>
      </c>
      <c r="F76" s="8"/>
    </row>
    <row r="77" spans="1:6" ht="12.75">
      <c r="A77">
        <v>75</v>
      </c>
      <c r="B77" s="7"/>
      <c r="C77" s="38"/>
      <c r="D77" t="s">
        <v>162</v>
      </c>
      <c r="E77" s="7" t="s">
        <v>163</v>
      </c>
      <c r="F77" s="10"/>
    </row>
    <row r="78" spans="1:6" ht="12.75">
      <c r="A78">
        <v>76</v>
      </c>
      <c r="B78" s="7" t="s">
        <v>77</v>
      </c>
      <c r="C78" s="38" t="s">
        <v>509</v>
      </c>
      <c r="D78" t="s">
        <v>175</v>
      </c>
      <c r="E78" s="7" t="s">
        <v>164</v>
      </c>
      <c r="F78" s="10"/>
    </row>
    <row r="79" spans="1:6" ht="12.75">
      <c r="A79">
        <v>77</v>
      </c>
      <c r="B79" s="11" t="s">
        <v>78</v>
      </c>
      <c r="C79" s="36" t="s">
        <v>510</v>
      </c>
      <c r="D79" t="s">
        <v>175</v>
      </c>
      <c r="E79" s="7" t="s">
        <v>164</v>
      </c>
      <c r="F79" s="8"/>
    </row>
    <row r="80" spans="1:6" ht="12.75">
      <c r="A80">
        <v>78</v>
      </c>
      <c r="B80" s="11" t="s">
        <v>73</v>
      </c>
      <c r="C80" s="36">
        <v>280786</v>
      </c>
      <c r="D80" t="s">
        <v>175</v>
      </c>
      <c r="E80" s="7" t="s">
        <v>164</v>
      </c>
      <c r="F80" s="8"/>
    </row>
    <row r="81" spans="1:6" ht="12.75">
      <c r="A81">
        <v>79</v>
      </c>
      <c r="B81" s="7" t="s">
        <v>74</v>
      </c>
      <c r="C81" s="38">
        <v>280786</v>
      </c>
      <c r="D81" t="s">
        <v>175</v>
      </c>
      <c r="E81" s="7" t="s">
        <v>164</v>
      </c>
      <c r="F81" s="8"/>
    </row>
    <row r="82" spans="1:6" ht="12.75">
      <c r="A82">
        <v>80</v>
      </c>
      <c r="B82" s="7" t="s">
        <v>75</v>
      </c>
      <c r="C82" s="38">
        <v>261186</v>
      </c>
      <c r="D82" t="s">
        <v>175</v>
      </c>
      <c r="E82" s="7" t="s">
        <v>164</v>
      </c>
      <c r="F82" s="10"/>
    </row>
    <row r="83" spans="1:6" ht="12.75">
      <c r="A83">
        <v>81</v>
      </c>
      <c r="B83" s="7" t="s">
        <v>176</v>
      </c>
      <c r="C83" s="38" t="s">
        <v>511</v>
      </c>
      <c r="D83" t="s">
        <v>175</v>
      </c>
      <c r="E83" s="7" t="s">
        <v>164</v>
      </c>
      <c r="F83" s="10"/>
    </row>
    <row r="84" spans="1:6" ht="12.75">
      <c r="A84">
        <v>82</v>
      </c>
      <c r="B84" s="7" t="s">
        <v>177</v>
      </c>
      <c r="C84" s="38">
        <v>230690</v>
      </c>
      <c r="D84" t="s">
        <v>175</v>
      </c>
      <c r="E84" s="7" t="s">
        <v>164</v>
      </c>
      <c r="F84" s="10"/>
    </row>
    <row r="85" spans="1:6" ht="12.75">
      <c r="A85">
        <v>83</v>
      </c>
      <c r="B85" s="9" t="s">
        <v>178</v>
      </c>
      <c r="C85" s="36">
        <v>301188</v>
      </c>
      <c r="D85" t="s">
        <v>175</v>
      </c>
      <c r="E85" s="7" t="s">
        <v>164</v>
      </c>
      <c r="F85" s="10"/>
    </row>
    <row r="86" spans="1:6" ht="12.75">
      <c r="A86">
        <v>84</v>
      </c>
      <c r="B86" s="7" t="s">
        <v>179</v>
      </c>
      <c r="C86" s="38">
        <v>220289</v>
      </c>
      <c r="D86" t="s">
        <v>175</v>
      </c>
      <c r="E86" s="7" t="s">
        <v>164</v>
      </c>
      <c r="F86" s="10"/>
    </row>
    <row r="87" spans="1:6" ht="12.75">
      <c r="A87">
        <v>85</v>
      </c>
      <c r="B87" s="11" t="s">
        <v>180</v>
      </c>
      <c r="C87" s="36">
        <v>240988</v>
      </c>
      <c r="D87" t="s">
        <v>175</v>
      </c>
      <c r="E87" s="7" t="s">
        <v>164</v>
      </c>
      <c r="F87" s="10"/>
    </row>
    <row r="88" spans="1:6" ht="12.75">
      <c r="A88">
        <v>86</v>
      </c>
      <c r="B88" s="9" t="s">
        <v>181</v>
      </c>
      <c r="C88" s="36">
        <v>260788</v>
      </c>
      <c r="D88" t="s">
        <v>175</v>
      </c>
      <c r="E88" s="7" t="s">
        <v>164</v>
      </c>
      <c r="F88" s="10"/>
    </row>
    <row r="89" spans="1:6" ht="12.75">
      <c r="A89">
        <v>87</v>
      </c>
      <c r="B89" s="9" t="s">
        <v>182</v>
      </c>
      <c r="C89" s="36">
        <v>240387</v>
      </c>
      <c r="D89" t="s">
        <v>175</v>
      </c>
      <c r="E89" s="7" t="s">
        <v>164</v>
      </c>
      <c r="F89" s="10"/>
    </row>
    <row r="90" spans="1:6" ht="12.75">
      <c r="A90">
        <v>88</v>
      </c>
      <c r="B90" s="9" t="s">
        <v>183</v>
      </c>
      <c r="C90" s="36">
        <v>240987</v>
      </c>
      <c r="D90" t="s">
        <v>175</v>
      </c>
      <c r="E90" s="7" t="s">
        <v>164</v>
      </c>
      <c r="F90" s="10"/>
    </row>
    <row r="91" spans="1:6" ht="12.75">
      <c r="A91">
        <v>89</v>
      </c>
      <c r="B91" s="9" t="s">
        <v>184</v>
      </c>
      <c r="C91" s="36">
        <v>271089</v>
      </c>
      <c r="D91" t="s">
        <v>175</v>
      </c>
      <c r="E91" s="7" t="s">
        <v>164</v>
      </c>
      <c r="F91" s="10"/>
    </row>
    <row r="92" spans="1:6" ht="12.75">
      <c r="A92">
        <v>90</v>
      </c>
      <c r="B92" s="7" t="s">
        <v>185</v>
      </c>
      <c r="C92" s="36" t="s">
        <v>477</v>
      </c>
      <c r="D92" t="s">
        <v>175</v>
      </c>
      <c r="E92" s="7" t="s">
        <v>164</v>
      </c>
      <c r="F92" s="10"/>
    </row>
    <row r="93" spans="1:6" ht="12.75">
      <c r="A93">
        <v>91</v>
      </c>
      <c r="B93" s="9" t="s">
        <v>186</v>
      </c>
      <c r="C93" s="36">
        <v>220487</v>
      </c>
      <c r="D93" t="s">
        <v>175</v>
      </c>
      <c r="E93" s="7" t="s">
        <v>164</v>
      </c>
      <c r="F93" s="10"/>
    </row>
    <row r="94" spans="1:6" ht="12.75">
      <c r="A94">
        <v>92</v>
      </c>
      <c r="B94" s="9" t="s">
        <v>187</v>
      </c>
      <c r="C94" s="36">
        <v>120188</v>
      </c>
      <c r="D94" t="s">
        <v>175</v>
      </c>
      <c r="E94" s="7" t="s">
        <v>164</v>
      </c>
      <c r="F94" s="8"/>
    </row>
    <row r="95" spans="1:6" ht="12.75">
      <c r="A95">
        <v>93</v>
      </c>
      <c r="B95" s="9" t="s">
        <v>188</v>
      </c>
      <c r="C95" s="36" t="s">
        <v>512</v>
      </c>
      <c r="D95" t="s">
        <v>175</v>
      </c>
      <c r="E95" s="7" t="s">
        <v>164</v>
      </c>
      <c r="F95" s="10"/>
    </row>
    <row r="96" spans="1:6" ht="12.75">
      <c r="A96">
        <v>94</v>
      </c>
      <c r="B96" s="9" t="s">
        <v>34</v>
      </c>
      <c r="C96" s="36">
        <v>120585</v>
      </c>
      <c r="D96" t="s">
        <v>175</v>
      </c>
      <c r="E96" s="7" t="s">
        <v>164</v>
      </c>
      <c r="F96" s="10"/>
    </row>
    <row r="97" spans="1:6" ht="12.75">
      <c r="A97">
        <v>95</v>
      </c>
      <c r="B97" s="9" t="s">
        <v>28</v>
      </c>
      <c r="C97" s="38">
        <v>160586</v>
      </c>
      <c r="D97" t="s">
        <v>175</v>
      </c>
      <c r="E97" s="7" t="s">
        <v>164</v>
      </c>
      <c r="F97" s="10"/>
    </row>
    <row r="98" spans="1:6" ht="12.75">
      <c r="A98">
        <v>96</v>
      </c>
      <c r="B98" s="9" t="s">
        <v>189</v>
      </c>
      <c r="C98" s="36">
        <v>210488</v>
      </c>
      <c r="D98" t="s">
        <v>175</v>
      </c>
      <c r="E98" s="7" t="s">
        <v>164</v>
      </c>
      <c r="F98" s="10"/>
    </row>
    <row r="99" spans="1:6" ht="12.75">
      <c r="A99">
        <v>97</v>
      </c>
      <c r="B99" s="9" t="s">
        <v>190</v>
      </c>
      <c r="C99" s="36">
        <v>300888</v>
      </c>
      <c r="D99" t="s">
        <v>175</v>
      </c>
      <c r="E99" s="7" t="s">
        <v>164</v>
      </c>
      <c r="F99" s="10"/>
    </row>
    <row r="100" spans="1:6" ht="12.75">
      <c r="A100">
        <v>98</v>
      </c>
      <c r="B100" s="7"/>
      <c r="C100" s="38"/>
      <c r="D100" t="s">
        <v>175</v>
      </c>
      <c r="E100" s="7" t="s">
        <v>164</v>
      </c>
      <c r="F100" s="10"/>
    </row>
    <row r="101" spans="1:6" ht="12.75">
      <c r="A101">
        <v>99</v>
      </c>
      <c r="B101" s="7"/>
      <c r="C101" s="38"/>
      <c r="D101" t="s">
        <v>175</v>
      </c>
      <c r="E101" s="7" t="s">
        <v>164</v>
      </c>
      <c r="F101" s="8"/>
    </row>
    <row r="102" spans="1:5" ht="12.75">
      <c r="A102">
        <v>100</v>
      </c>
      <c r="C102" s="38"/>
      <c r="D102" t="s">
        <v>175</v>
      </c>
      <c r="E102" s="7" t="s">
        <v>164</v>
      </c>
    </row>
    <row r="103" spans="1:5" ht="12.75">
      <c r="A103">
        <v>101</v>
      </c>
      <c r="B103" s="7" t="s">
        <v>255</v>
      </c>
      <c r="C103" s="38" t="s">
        <v>256</v>
      </c>
      <c r="D103" t="s">
        <v>165</v>
      </c>
      <c r="E103" s="7" t="s">
        <v>166</v>
      </c>
    </row>
    <row r="104" spans="1:5" ht="12.75">
      <c r="A104">
        <v>102</v>
      </c>
      <c r="B104" t="s">
        <v>259</v>
      </c>
      <c r="C104" s="37" t="s">
        <v>260</v>
      </c>
      <c r="D104" t="s">
        <v>165</v>
      </c>
      <c r="E104" s="7" t="s">
        <v>166</v>
      </c>
    </row>
    <row r="105" spans="1:5" ht="12.75">
      <c r="A105">
        <v>103</v>
      </c>
      <c r="B105" t="s">
        <v>283</v>
      </c>
      <c r="C105" s="37" t="s">
        <v>284</v>
      </c>
      <c r="D105" t="s">
        <v>165</v>
      </c>
      <c r="E105" s="7" t="s">
        <v>166</v>
      </c>
    </row>
    <row r="106" spans="1:5" ht="12.75">
      <c r="A106">
        <v>104</v>
      </c>
      <c r="B106" t="s">
        <v>309</v>
      </c>
      <c r="C106" s="37" t="s">
        <v>310</v>
      </c>
      <c r="D106" t="s">
        <v>165</v>
      </c>
      <c r="E106" s="7" t="s">
        <v>166</v>
      </c>
    </row>
    <row r="107" spans="1:5" ht="12.75">
      <c r="A107">
        <v>105</v>
      </c>
      <c r="B107" t="s">
        <v>411</v>
      </c>
      <c r="C107" s="36" t="s">
        <v>286</v>
      </c>
      <c r="D107" t="s">
        <v>165</v>
      </c>
      <c r="E107" s="7" t="s">
        <v>166</v>
      </c>
    </row>
    <row r="108" spans="1:5" ht="12.75">
      <c r="A108">
        <v>106</v>
      </c>
      <c r="B108" s="7" t="s">
        <v>419</v>
      </c>
      <c r="C108" s="38" t="s">
        <v>286</v>
      </c>
      <c r="D108" t="s">
        <v>165</v>
      </c>
      <c r="E108" s="7" t="s">
        <v>166</v>
      </c>
    </row>
    <row r="109" spans="1:5" ht="12.75">
      <c r="A109">
        <v>107</v>
      </c>
      <c r="B109" s="9" t="s">
        <v>539</v>
      </c>
      <c r="C109" s="36" t="s">
        <v>415</v>
      </c>
      <c r="D109" t="s">
        <v>165</v>
      </c>
      <c r="E109" s="7" t="s">
        <v>166</v>
      </c>
    </row>
    <row r="110" spans="1:5" ht="12.75">
      <c r="A110">
        <v>108</v>
      </c>
      <c r="B110" t="s">
        <v>427</v>
      </c>
      <c r="C110" s="36" t="s">
        <v>268</v>
      </c>
      <c r="D110" t="s">
        <v>165</v>
      </c>
      <c r="E110" s="7" t="s">
        <v>166</v>
      </c>
    </row>
    <row r="111" spans="1:5" ht="12.75">
      <c r="A111">
        <v>109</v>
      </c>
      <c r="B111" t="s">
        <v>428</v>
      </c>
      <c r="C111" s="36" t="s">
        <v>286</v>
      </c>
      <c r="D111" t="s">
        <v>165</v>
      </c>
      <c r="E111" s="7" t="s">
        <v>166</v>
      </c>
    </row>
    <row r="112" spans="1:5" ht="12.75">
      <c r="A112">
        <v>110</v>
      </c>
      <c r="B112" t="s">
        <v>487</v>
      </c>
      <c r="C112" s="36" t="s">
        <v>258</v>
      </c>
      <c r="D112" t="s">
        <v>165</v>
      </c>
      <c r="E112" s="7" t="s">
        <v>166</v>
      </c>
    </row>
    <row r="113" spans="1:5" ht="12.75">
      <c r="A113">
        <v>111</v>
      </c>
      <c r="B113" t="s">
        <v>429</v>
      </c>
      <c r="D113" t="s">
        <v>165</v>
      </c>
      <c r="E113" s="7" t="s">
        <v>166</v>
      </c>
    </row>
    <row r="114" spans="1:5" ht="12.75">
      <c r="A114">
        <v>112</v>
      </c>
      <c r="D114" t="s">
        <v>165</v>
      </c>
      <c r="E114" s="7" t="s">
        <v>166</v>
      </c>
    </row>
    <row r="115" spans="1:5" ht="12.75">
      <c r="A115">
        <v>113</v>
      </c>
      <c r="B115" s="7"/>
      <c r="C115" s="38"/>
      <c r="D115" t="s">
        <v>165</v>
      </c>
      <c r="E115" s="7" t="s">
        <v>166</v>
      </c>
    </row>
    <row r="116" spans="1:5" ht="12.75">
      <c r="A116">
        <v>114</v>
      </c>
      <c r="D116" t="s">
        <v>165</v>
      </c>
      <c r="E116" s="7" t="s">
        <v>166</v>
      </c>
    </row>
    <row r="117" spans="1:5" ht="12.75">
      <c r="A117">
        <v>115</v>
      </c>
      <c r="D117" t="s">
        <v>165</v>
      </c>
      <c r="E117" s="7" t="s">
        <v>166</v>
      </c>
    </row>
    <row r="118" spans="1:5" ht="12.75">
      <c r="A118">
        <v>116</v>
      </c>
      <c r="D118" t="s">
        <v>165</v>
      </c>
      <c r="E118" s="7" t="s">
        <v>166</v>
      </c>
    </row>
    <row r="119" spans="1:5" ht="12.75">
      <c r="A119">
        <v>117</v>
      </c>
      <c r="D119" t="s">
        <v>165</v>
      </c>
      <c r="E119" s="7" t="s">
        <v>166</v>
      </c>
    </row>
    <row r="120" spans="1:10" ht="12.75">
      <c r="A120">
        <v>118</v>
      </c>
      <c r="D120" t="s">
        <v>165</v>
      </c>
      <c r="E120" s="7" t="s">
        <v>166</v>
      </c>
      <c r="F120" s="10"/>
      <c r="J120" s="2"/>
    </row>
    <row r="121" spans="1:10" ht="12.75">
      <c r="A121">
        <v>119</v>
      </c>
      <c r="D121" t="s">
        <v>165</v>
      </c>
      <c r="E121" s="7" t="s">
        <v>166</v>
      </c>
      <c r="F121" s="10"/>
      <c r="J121" s="2"/>
    </row>
    <row r="122" spans="1:10" ht="12.75">
      <c r="A122">
        <v>120</v>
      </c>
      <c r="B122" s="9"/>
      <c r="C122" s="36"/>
      <c r="D122" t="s">
        <v>165</v>
      </c>
      <c r="E122" s="7" t="s">
        <v>166</v>
      </c>
      <c r="F122" s="10"/>
      <c r="J122" s="2"/>
    </row>
    <row r="123" spans="1:10" ht="12.75">
      <c r="A123">
        <v>121</v>
      </c>
      <c r="B123" s="9"/>
      <c r="C123" s="36"/>
      <c r="D123" t="s">
        <v>165</v>
      </c>
      <c r="E123" s="7" t="s">
        <v>166</v>
      </c>
      <c r="F123" s="10"/>
      <c r="J123" s="2"/>
    </row>
    <row r="124" spans="1:10" ht="12.75">
      <c r="A124">
        <v>122</v>
      </c>
      <c r="B124" s="9"/>
      <c r="C124" s="36"/>
      <c r="D124" t="s">
        <v>165</v>
      </c>
      <c r="E124" s="7" t="s">
        <v>166</v>
      </c>
      <c r="F124" s="10"/>
      <c r="J124" s="2"/>
    </row>
    <row r="125" spans="1:10" ht="12.75">
      <c r="A125">
        <v>123</v>
      </c>
      <c r="B125" s="7"/>
      <c r="C125" s="38"/>
      <c r="D125" t="s">
        <v>165</v>
      </c>
      <c r="E125" s="7" t="s">
        <v>166</v>
      </c>
      <c r="F125" s="10"/>
      <c r="J125" s="2"/>
    </row>
    <row r="126" spans="1:6" ht="12.75">
      <c r="A126">
        <v>124</v>
      </c>
      <c r="B126" s="7"/>
      <c r="C126" s="38"/>
      <c r="D126" t="s">
        <v>165</v>
      </c>
      <c r="E126" s="7" t="s">
        <v>166</v>
      </c>
      <c r="F126" s="10"/>
    </row>
    <row r="127" spans="1:6" ht="12.75">
      <c r="A127">
        <v>125</v>
      </c>
      <c r="B127" s="9"/>
      <c r="C127" s="36"/>
      <c r="D127" t="s">
        <v>165</v>
      </c>
      <c r="E127" s="7" t="s">
        <v>166</v>
      </c>
      <c r="F127" s="10"/>
    </row>
    <row r="128" spans="1:6" ht="12.75">
      <c r="A128">
        <v>126</v>
      </c>
      <c r="B128" s="9" t="s">
        <v>191</v>
      </c>
      <c r="C128" s="36">
        <v>131287</v>
      </c>
      <c r="D128" s="9" t="s">
        <v>167</v>
      </c>
      <c r="E128" s="9" t="s">
        <v>168</v>
      </c>
      <c r="F128" s="10"/>
    </row>
    <row r="129" spans="1:6" ht="12.75">
      <c r="A129">
        <v>127</v>
      </c>
      <c r="B129" s="7" t="s">
        <v>192</v>
      </c>
      <c r="C129" s="38">
        <v>310888</v>
      </c>
      <c r="D129" s="9" t="s">
        <v>167</v>
      </c>
      <c r="E129" s="9" t="s">
        <v>168</v>
      </c>
      <c r="F129" s="10"/>
    </row>
    <row r="130" spans="1:6" ht="12.75">
      <c r="A130">
        <v>128</v>
      </c>
      <c r="B130" s="7" t="s">
        <v>194</v>
      </c>
      <c r="C130" s="38">
        <v>180890</v>
      </c>
      <c r="D130" s="9" t="s">
        <v>167</v>
      </c>
      <c r="E130" s="9" t="s">
        <v>168</v>
      </c>
      <c r="F130" s="10"/>
    </row>
    <row r="131" spans="1:6" ht="12.75">
      <c r="A131">
        <v>129</v>
      </c>
      <c r="B131" s="7" t="s">
        <v>193</v>
      </c>
      <c r="C131" s="38">
        <v>86</v>
      </c>
      <c r="D131" s="9" t="s">
        <v>167</v>
      </c>
      <c r="E131" s="9" t="s">
        <v>168</v>
      </c>
      <c r="F131" s="10"/>
    </row>
    <row r="132" spans="1:6" ht="12.75">
      <c r="A132">
        <v>130</v>
      </c>
      <c r="B132" s="9" t="s">
        <v>82</v>
      </c>
      <c r="C132" s="36">
        <v>250989</v>
      </c>
      <c r="D132" s="9" t="s">
        <v>167</v>
      </c>
      <c r="E132" s="9" t="s">
        <v>168</v>
      </c>
      <c r="F132" s="8"/>
    </row>
    <row r="133" spans="1:6" ht="12.75">
      <c r="A133">
        <v>131</v>
      </c>
      <c r="B133" s="7" t="s">
        <v>195</v>
      </c>
      <c r="C133" s="38" t="s">
        <v>513</v>
      </c>
      <c r="D133" s="9" t="s">
        <v>167</v>
      </c>
      <c r="E133" s="9" t="s">
        <v>168</v>
      </c>
      <c r="F133" s="8"/>
    </row>
    <row r="134" spans="1:6" ht="12.75">
      <c r="A134">
        <v>132</v>
      </c>
      <c r="B134" s="7" t="s">
        <v>196</v>
      </c>
      <c r="C134" s="38">
        <v>231088</v>
      </c>
      <c r="D134" s="9" t="s">
        <v>167</v>
      </c>
      <c r="E134" s="9" t="s">
        <v>168</v>
      </c>
      <c r="F134" s="8"/>
    </row>
    <row r="135" spans="1:6" ht="12.75">
      <c r="A135">
        <v>133</v>
      </c>
      <c r="B135" s="7" t="s">
        <v>197</v>
      </c>
      <c r="C135" s="38">
        <v>101288</v>
      </c>
      <c r="D135" s="9" t="s">
        <v>167</v>
      </c>
      <c r="E135" s="9" t="s">
        <v>168</v>
      </c>
      <c r="F135" s="8"/>
    </row>
    <row r="136" spans="1:6" ht="12.75">
      <c r="A136">
        <v>134</v>
      </c>
      <c r="B136" s="7" t="s">
        <v>214</v>
      </c>
      <c r="C136" s="38">
        <v>170587</v>
      </c>
      <c r="D136" s="9" t="s">
        <v>167</v>
      </c>
      <c r="E136" s="9" t="s">
        <v>168</v>
      </c>
      <c r="F136" s="8"/>
    </row>
    <row r="137" spans="1:6" ht="12.75">
      <c r="A137">
        <v>135</v>
      </c>
      <c r="B137" s="7" t="s">
        <v>198</v>
      </c>
      <c r="C137" s="38">
        <v>231289</v>
      </c>
      <c r="D137" s="9" t="s">
        <v>167</v>
      </c>
      <c r="E137" s="9" t="s">
        <v>168</v>
      </c>
      <c r="F137" s="8"/>
    </row>
    <row r="138" spans="1:6" ht="12.75">
      <c r="A138">
        <v>136</v>
      </c>
      <c r="B138" s="9" t="s">
        <v>199</v>
      </c>
      <c r="C138" s="36" t="s">
        <v>514</v>
      </c>
      <c r="D138" s="9" t="s">
        <v>167</v>
      </c>
      <c r="E138" s="9" t="s">
        <v>168</v>
      </c>
      <c r="F138" s="8"/>
    </row>
    <row r="139" spans="1:6" ht="12.75">
      <c r="A139">
        <v>137</v>
      </c>
      <c r="B139" s="9" t="s">
        <v>200</v>
      </c>
      <c r="C139" s="36" t="s">
        <v>515</v>
      </c>
      <c r="D139" s="9" t="s">
        <v>167</v>
      </c>
      <c r="E139" s="9" t="s">
        <v>168</v>
      </c>
      <c r="F139" s="8"/>
    </row>
    <row r="140" spans="1:6" ht="12.75">
      <c r="A140">
        <v>138</v>
      </c>
      <c r="B140" s="9" t="s">
        <v>201</v>
      </c>
      <c r="C140" s="36">
        <v>300889</v>
      </c>
      <c r="D140" s="9" t="s">
        <v>167</v>
      </c>
      <c r="E140" s="9" t="s">
        <v>168</v>
      </c>
      <c r="F140" s="8"/>
    </row>
    <row r="141" spans="1:6" ht="12.75">
      <c r="A141">
        <v>139</v>
      </c>
      <c r="B141" s="11" t="s">
        <v>202</v>
      </c>
      <c r="C141" s="36" t="s">
        <v>515</v>
      </c>
      <c r="D141" s="9" t="s">
        <v>167</v>
      </c>
      <c r="E141" s="9" t="s">
        <v>168</v>
      </c>
      <c r="F141" s="10"/>
    </row>
    <row r="142" spans="1:6" ht="12.75">
      <c r="A142">
        <v>140</v>
      </c>
      <c r="B142" s="9" t="s">
        <v>203</v>
      </c>
      <c r="C142" s="36" t="s">
        <v>516</v>
      </c>
      <c r="D142" s="9" t="s">
        <v>167</v>
      </c>
      <c r="E142" s="9" t="s">
        <v>168</v>
      </c>
      <c r="F142" s="10"/>
    </row>
    <row r="143" spans="1:6" ht="12.75">
      <c r="A143">
        <v>141</v>
      </c>
      <c r="B143" s="7" t="s">
        <v>204</v>
      </c>
      <c r="C143" s="38">
        <v>300489</v>
      </c>
      <c r="D143" s="9" t="s">
        <v>167</v>
      </c>
      <c r="E143" s="9" t="s">
        <v>168</v>
      </c>
      <c r="F143" s="8"/>
    </row>
    <row r="144" spans="1:6" ht="12.75">
      <c r="A144">
        <v>142</v>
      </c>
      <c r="B144" s="11" t="s">
        <v>205</v>
      </c>
      <c r="C144" s="36">
        <v>140190</v>
      </c>
      <c r="D144" s="9" t="s">
        <v>167</v>
      </c>
      <c r="E144" s="9" t="s">
        <v>168</v>
      </c>
      <c r="F144" s="10"/>
    </row>
    <row r="145" spans="1:6" ht="12.75">
      <c r="A145">
        <v>143</v>
      </c>
      <c r="B145" s="7" t="s">
        <v>206</v>
      </c>
      <c r="C145" s="38">
        <v>251189</v>
      </c>
      <c r="D145" s="9" t="s">
        <v>167</v>
      </c>
      <c r="E145" s="9" t="s">
        <v>168</v>
      </c>
      <c r="F145" s="10"/>
    </row>
    <row r="146" spans="1:6" ht="12.75">
      <c r="A146">
        <v>144</v>
      </c>
      <c r="B146" s="9" t="s">
        <v>207</v>
      </c>
      <c r="C146" s="36">
        <v>310890</v>
      </c>
      <c r="D146" s="9" t="s">
        <v>167</v>
      </c>
      <c r="E146" s="9" t="s">
        <v>168</v>
      </c>
      <c r="F146" s="10"/>
    </row>
    <row r="147" spans="1:6" ht="12.75">
      <c r="A147">
        <v>145</v>
      </c>
      <c r="B147" s="9" t="s">
        <v>208</v>
      </c>
      <c r="C147" s="36">
        <v>150290</v>
      </c>
      <c r="D147" s="9" t="s">
        <v>167</v>
      </c>
      <c r="E147" s="9" t="s">
        <v>168</v>
      </c>
      <c r="F147" s="8"/>
    </row>
    <row r="148" spans="1:6" ht="12.75">
      <c r="A148">
        <v>146</v>
      </c>
      <c r="B148" s="7" t="s">
        <v>209</v>
      </c>
      <c r="C148" s="38">
        <v>251086</v>
      </c>
      <c r="D148" s="9" t="s">
        <v>167</v>
      </c>
      <c r="E148" s="9" t="s">
        <v>168</v>
      </c>
      <c r="F148" s="10"/>
    </row>
    <row r="149" spans="1:5" ht="12.75">
      <c r="A149" s="3">
        <v>147</v>
      </c>
      <c r="B149" s="9" t="s">
        <v>210</v>
      </c>
      <c r="C149" s="36" t="s">
        <v>517</v>
      </c>
      <c r="D149" s="9" t="s">
        <v>167</v>
      </c>
      <c r="E149" s="9" t="s">
        <v>168</v>
      </c>
    </row>
    <row r="150" spans="1:5" ht="12.75">
      <c r="A150">
        <v>148</v>
      </c>
      <c r="B150" s="7" t="s">
        <v>211</v>
      </c>
      <c r="C150" s="38">
        <v>111186</v>
      </c>
      <c r="D150" s="9" t="s">
        <v>167</v>
      </c>
      <c r="E150" s="9" t="s">
        <v>168</v>
      </c>
    </row>
    <row r="151" spans="1:5" ht="12.75">
      <c r="A151">
        <v>149</v>
      </c>
      <c r="B151" s="9" t="s">
        <v>212</v>
      </c>
      <c r="C151" s="36" t="s">
        <v>518</v>
      </c>
      <c r="D151" s="9" t="s">
        <v>167</v>
      </c>
      <c r="E151" s="9" t="s">
        <v>168</v>
      </c>
    </row>
    <row r="152" spans="1:5" ht="12.75">
      <c r="A152">
        <v>150</v>
      </c>
      <c r="B152" s="9" t="s">
        <v>213</v>
      </c>
      <c r="C152" s="36">
        <v>161186</v>
      </c>
      <c r="D152" s="9" t="s">
        <v>167</v>
      </c>
      <c r="E152" s="9" t="s">
        <v>168</v>
      </c>
    </row>
    <row r="153" spans="1:5" ht="12.75">
      <c r="A153">
        <v>151</v>
      </c>
      <c r="B153" s="9" t="s">
        <v>271</v>
      </c>
      <c r="C153" s="37" t="s">
        <v>272</v>
      </c>
      <c r="D153" s="9" t="s">
        <v>169</v>
      </c>
      <c r="E153" s="9" t="s">
        <v>170</v>
      </c>
    </row>
    <row r="154" spans="1:5" ht="12.75">
      <c r="A154">
        <v>152</v>
      </c>
      <c r="B154" s="9" t="s">
        <v>273</v>
      </c>
      <c r="C154" s="36" t="s">
        <v>274</v>
      </c>
      <c r="D154" s="9" t="s">
        <v>169</v>
      </c>
      <c r="E154" s="9" t="s">
        <v>170</v>
      </c>
    </row>
    <row r="155" spans="1:5" ht="12.75">
      <c r="A155">
        <v>153</v>
      </c>
      <c r="B155" s="9" t="s">
        <v>275</v>
      </c>
      <c r="C155" s="37" t="s">
        <v>276</v>
      </c>
      <c r="D155" s="9" t="s">
        <v>169</v>
      </c>
      <c r="E155" s="9" t="s">
        <v>170</v>
      </c>
    </row>
    <row r="156" spans="1:5" ht="12.75">
      <c r="A156">
        <v>154</v>
      </c>
      <c r="B156" s="9" t="s">
        <v>277</v>
      </c>
      <c r="C156" s="37" t="s">
        <v>278</v>
      </c>
      <c r="D156" s="9" t="s">
        <v>169</v>
      </c>
      <c r="E156" s="9" t="s">
        <v>170</v>
      </c>
    </row>
    <row r="157" spans="1:5" ht="12.75">
      <c r="A157">
        <v>155</v>
      </c>
      <c r="B157" s="9" t="s">
        <v>288</v>
      </c>
      <c r="C157" s="37" t="s">
        <v>289</v>
      </c>
      <c r="D157" s="9" t="s">
        <v>169</v>
      </c>
      <c r="E157" s="9" t="s">
        <v>170</v>
      </c>
    </row>
    <row r="158" spans="1:6" ht="12.75">
      <c r="A158">
        <v>156</v>
      </c>
      <c r="B158" s="9" t="s">
        <v>300</v>
      </c>
      <c r="C158" s="37" t="s">
        <v>289</v>
      </c>
      <c r="D158" s="9" t="s">
        <v>169</v>
      </c>
      <c r="E158" s="9" t="s">
        <v>170</v>
      </c>
      <c r="F158" s="10"/>
    </row>
    <row r="159" spans="1:6" ht="12.75">
      <c r="A159">
        <v>157</v>
      </c>
      <c r="B159" s="9" t="s">
        <v>311</v>
      </c>
      <c r="C159" s="36" t="s">
        <v>312</v>
      </c>
      <c r="D159" s="9" t="s">
        <v>169</v>
      </c>
      <c r="E159" s="9" t="s">
        <v>170</v>
      </c>
      <c r="F159" s="8"/>
    </row>
    <row r="160" spans="1:6" ht="12.75">
      <c r="A160">
        <v>158</v>
      </c>
      <c r="B160" s="9" t="s">
        <v>361</v>
      </c>
      <c r="C160" s="37" t="s">
        <v>278</v>
      </c>
      <c r="D160" s="9" t="s">
        <v>169</v>
      </c>
      <c r="E160" s="9" t="s">
        <v>170</v>
      </c>
      <c r="F160" s="10"/>
    </row>
    <row r="161" spans="1:6" ht="12.75">
      <c r="A161">
        <v>159</v>
      </c>
      <c r="B161" s="9" t="s">
        <v>505</v>
      </c>
      <c r="C161" s="37" t="s">
        <v>362</v>
      </c>
      <c r="D161" s="9" t="s">
        <v>169</v>
      </c>
      <c r="E161" s="9" t="s">
        <v>170</v>
      </c>
      <c r="F161" s="10"/>
    </row>
    <row r="162" spans="1:6" ht="12.75">
      <c r="A162">
        <v>160</v>
      </c>
      <c r="B162" s="7" t="s">
        <v>363</v>
      </c>
      <c r="C162" s="38" t="s">
        <v>364</v>
      </c>
      <c r="D162" s="9" t="s">
        <v>169</v>
      </c>
      <c r="E162" s="9" t="s">
        <v>170</v>
      </c>
      <c r="F162" s="10"/>
    </row>
    <row r="163" spans="1:5" ht="12.75">
      <c r="A163">
        <v>161</v>
      </c>
      <c r="B163" s="9" t="s">
        <v>365</v>
      </c>
      <c r="C163" s="36" t="s">
        <v>366</v>
      </c>
      <c r="D163" s="9" t="s">
        <v>169</v>
      </c>
      <c r="E163" s="9" t="s">
        <v>170</v>
      </c>
    </row>
    <row r="164" spans="1:6" ht="12.75">
      <c r="A164">
        <v>162</v>
      </c>
      <c r="B164" s="9" t="s">
        <v>367</v>
      </c>
      <c r="C164" s="36" t="s">
        <v>368</v>
      </c>
      <c r="D164" s="9" t="s">
        <v>169</v>
      </c>
      <c r="E164" s="9" t="s">
        <v>170</v>
      </c>
      <c r="F164" s="10"/>
    </row>
    <row r="165" spans="1:6" ht="12.75">
      <c r="A165">
        <v>163</v>
      </c>
      <c r="B165" s="7" t="s">
        <v>369</v>
      </c>
      <c r="C165" s="38" t="s">
        <v>370</v>
      </c>
      <c r="D165" s="9" t="s">
        <v>169</v>
      </c>
      <c r="E165" s="9" t="s">
        <v>170</v>
      </c>
      <c r="F165" s="8"/>
    </row>
    <row r="166" spans="1:6" ht="12.75">
      <c r="A166">
        <v>164</v>
      </c>
      <c r="B166" s="7" t="s">
        <v>371</v>
      </c>
      <c r="C166" s="38" t="s">
        <v>372</v>
      </c>
      <c r="D166" s="9" t="s">
        <v>169</v>
      </c>
      <c r="E166" s="9" t="s">
        <v>170</v>
      </c>
      <c r="F166" s="10"/>
    </row>
    <row r="167" spans="1:6" ht="12.75">
      <c r="A167">
        <v>165</v>
      </c>
      <c r="B167" s="7" t="s">
        <v>373</v>
      </c>
      <c r="C167" s="38" t="s">
        <v>374</v>
      </c>
      <c r="D167" s="9" t="s">
        <v>169</v>
      </c>
      <c r="E167" s="9" t="s">
        <v>170</v>
      </c>
      <c r="F167" s="10"/>
    </row>
    <row r="168" spans="1:5" ht="12.75">
      <c r="A168">
        <v>166</v>
      </c>
      <c r="B168" s="7" t="s">
        <v>375</v>
      </c>
      <c r="C168" s="38" t="s">
        <v>376</v>
      </c>
      <c r="D168" s="9" t="s">
        <v>169</v>
      </c>
      <c r="E168" s="9" t="s">
        <v>170</v>
      </c>
    </row>
    <row r="169" spans="1:6" ht="12.75">
      <c r="A169">
        <v>167</v>
      </c>
      <c r="B169" s="11" t="s">
        <v>377</v>
      </c>
      <c r="C169" s="36" t="s">
        <v>378</v>
      </c>
      <c r="D169" s="9" t="s">
        <v>169</v>
      </c>
      <c r="E169" s="9" t="s">
        <v>170</v>
      </c>
      <c r="F169" s="10"/>
    </row>
    <row r="170" spans="1:6" ht="12.75">
      <c r="A170">
        <v>168</v>
      </c>
      <c r="B170" s="11" t="s">
        <v>379</v>
      </c>
      <c r="C170" s="36" t="s">
        <v>380</v>
      </c>
      <c r="D170" s="9" t="s">
        <v>169</v>
      </c>
      <c r="E170" s="9" t="s">
        <v>170</v>
      </c>
      <c r="F170" s="10"/>
    </row>
    <row r="171" spans="1:6" ht="12.75">
      <c r="A171">
        <v>169</v>
      </c>
      <c r="B171" s="7" t="s">
        <v>381</v>
      </c>
      <c r="C171" s="38" t="s">
        <v>382</v>
      </c>
      <c r="D171" s="9" t="s">
        <v>169</v>
      </c>
      <c r="E171" s="9" t="s">
        <v>170</v>
      </c>
      <c r="F171" s="8"/>
    </row>
    <row r="172" spans="1:5" ht="12.75">
      <c r="A172">
        <v>170</v>
      </c>
      <c r="B172" s="9" t="s">
        <v>383</v>
      </c>
      <c r="C172" s="36" t="s">
        <v>384</v>
      </c>
      <c r="D172" s="9" t="s">
        <v>169</v>
      </c>
      <c r="E172" s="9" t="s">
        <v>170</v>
      </c>
    </row>
    <row r="173" spans="1:5" ht="12.75">
      <c r="A173">
        <v>171</v>
      </c>
      <c r="B173" s="7" t="s">
        <v>385</v>
      </c>
      <c r="C173" s="38" t="s">
        <v>386</v>
      </c>
      <c r="D173" s="9" t="s">
        <v>169</v>
      </c>
      <c r="E173" s="9" t="s">
        <v>170</v>
      </c>
    </row>
    <row r="174" spans="1:5" ht="12.75">
      <c r="A174">
        <v>172</v>
      </c>
      <c r="B174" s="9" t="s">
        <v>89</v>
      </c>
      <c r="C174" s="36" t="s">
        <v>387</v>
      </c>
      <c r="D174" s="9" t="s">
        <v>169</v>
      </c>
      <c r="E174" s="9" t="s">
        <v>170</v>
      </c>
    </row>
    <row r="175" spans="1:6" ht="12.75">
      <c r="A175">
        <v>173</v>
      </c>
      <c r="B175" s="7" t="s">
        <v>388</v>
      </c>
      <c r="C175" s="38" t="s">
        <v>389</v>
      </c>
      <c r="D175" s="9" t="s">
        <v>169</v>
      </c>
      <c r="E175" s="9" t="s">
        <v>170</v>
      </c>
      <c r="F175" s="8"/>
    </row>
    <row r="176" spans="1:5" ht="12.75">
      <c r="A176">
        <v>174</v>
      </c>
      <c r="B176" s="7" t="s">
        <v>540</v>
      </c>
      <c r="C176" s="38" t="s">
        <v>336</v>
      </c>
      <c r="D176" s="9" t="s">
        <v>169</v>
      </c>
      <c r="E176" s="9" t="s">
        <v>170</v>
      </c>
    </row>
    <row r="177" spans="1:5" ht="12.75">
      <c r="A177">
        <v>175</v>
      </c>
      <c r="B177" s="7" t="s">
        <v>390</v>
      </c>
      <c r="C177" s="38" t="s">
        <v>391</v>
      </c>
      <c r="D177" s="9" t="s">
        <v>169</v>
      </c>
      <c r="E177" s="9" t="s">
        <v>170</v>
      </c>
    </row>
    <row r="178" spans="1:5" ht="12.75">
      <c r="A178">
        <v>176</v>
      </c>
      <c r="B178" s="7" t="s">
        <v>265</v>
      </c>
      <c r="C178" s="38" t="s">
        <v>266</v>
      </c>
      <c r="D178" t="s">
        <v>171</v>
      </c>
      <c r="E178" s="9" t="s">
        <v>172</v>
      </c>
    </row>
    <row r="179" spans="1:6" ht="12.75">
      <c r="A179">
        <v>177</v>
      </c>
      <c r="B179" s="7" t="s">
        <v>269</v>
      </c>
      <c r="C179" s="38" t="s">
        <v>270</v>
      </c>
      <c r="D179" t="s">
        <v>171</v>
      </c>
      <c r="E179" s="9" t="s">
        <v>172</v>
      </c>
      <c r="F179" s="8"/>
    </row>
    <row r="180" spans="1:6" ht="12.75">
      <c r="A180">
        <v>178</v>
      </c>
      <c r="B180" s="7" t="s">
        <v>279</v>
      </c>
      <c r="C180" s="38" t="s">
        <v>280</v>
      </c>
      <c r="D180" t="s">
        <v>171</v>
      </c>
      <c r="E180" s="9" t="s">
        <v>172</v>
      </c>
      <c r="F180" s="10"/>
    </row>
    <row r="181" spans="1:6" ht="12.75">
      <c r="A181">
        <v>179</v>
      </c>
      <c r="B181" s="7" t="s">
        <v>292</v>
      </c>
      <c r="C181" s="38" t="s">
        <v>293</v>
      </c>
      <c r="D181" t="s">
        <v>171</v>
      </c>
      <c r="E181" s="9" t="s">
        <v>172</v>
      </c>
      <c r="F181" s="8"/>
    </row>
    <row r="182" spans="1:6" ht="12.75">
      <c r="A182">
        <v>180</v>
      </c>
      <c r="B182" s="7" t="s">
        <v>294</v>
      </c>
      <c r="C182" s="38" t="s">
        <v>295</v>
      </c>
      <c r="D182" t="s">
        <v>171</v>
      </c>
      <c r="E182" s="9" t="s">
        <v>172</v>
      </c>
      <c r="F182" s="10"/>
    </row>
    <row r="183" spans="1:5" ht="12.75">
      <c r="A183">
        <v>181</v>
      </c>
      <c r="B183" s="9" t="s">
        <v>307</v>
      </c>
      <c r="C183" s="36" t="s">
        <v>308</v>
      </c>
      <c r="D183" t="s">
        <v>171</v>
      </c>
      <c r="E183" s="9" t="s">
        <v>172</v>
      </c>
    </row>
    <row r="184" spans="1:6" ht="12.75">
      <c r="A184">
        <v>182</v>
      </c>
      <c r="B184" s="7" t="s">
        <v>330</v>
      </c>
      <c r="C184" s="38" t="s">
        <v>331</v>
      </c>
      <c r="D184" t="s">
        <v>171</v>
      </c>
      <c r="E184" s="9" t="s">
        <v>172</v>
      </c>
      <c r="F184" s="8"/>
    </row>
    <row r="185" spans="1:5" ht="12.75">
      <c r="A185">
        <v>183</v>
      </c>
      <c r="B185" s="7" t="s">
        <v>504</v>
      </c>
      <c r="C185" s="38" t="s">
        <v>332</v>
      </c>
      <c r="D185" t="s">
        <v>171</v>
      </c>
      <c r="E185" s="9" t="s">
        <v>172</v>
      </c>
    </row>
    <row r="186" spans="1:6" ht="12.75">
      <c r="A186">
        <v>184</v>
      </c>
      <c r="B186" s="7" t="s">
        <v>333</v>
      </c>
      <c r="C186" s="38" t="s">
        <v>334</v>
      </c>
      <c r="D186" t="s">
        <v>171</v>
      </c>
      <c r="E186" s="9" t="s">
        <v>172</v>
      </c>
      <c r="F186" s="10"/>
    </row>
    <row r="187" spans="1:6" ht="12.75">
      <c r="A187">
        <v>185</v>
      </c>
      <c r="B187" s="7" t="s">
        <v>335</v>
      </c>
      <c r="C187" s="38" t="s">
        <v>336</v>
      </c>
      <c r="D187" t="s">
        <v>171</v>
      </c>
      <c r="E187" s="9" t="s">
        <v>172</v>
      </c>
      <c r="F187" s="10"/>
    </row>
    <row r="188" spans="1:6" ht="12.75">
      <c r="A188">
        <v>186</v>
      </c>
      <c r="B188" s="7" t="s">
        <v>337</v>
      </c>
      <c r="C188" s="38" t="s">
        <v>338</v>
      </c>
      <c r="D188" t="s">
        <v>171</v>
      </c>
      <c r="E188" s="9" t="s">
        <v>172</v>
      </c>
      <c r="F188" s="10"/>
    </row>
    <row r="189" spans="1:5" ht="12.75">
      <c r="A189">
        <v>187</v>
      </c>
      <c r="B189" s="9" t="s">
        <v>339</v>
      </c>
      <c r="C189" s="36" t="s">
        <v>340</v>
      </c>
      <c r="D189" t="s">
        <v>171</v>
      </c>
      <c r="E189" s="9" t="s">
        <v>172</v>
      </c>
    </row>
    <row r="190" spans="1:5" ht="12.75">
      <c r="A190">
        <v>188</v>
      </c>
      <c r="B190" s="7" t="s">
        <v>103</v>
      </c>
      <c r="C190" s="37" t="s">
        <v>341</v>
      </c>
      <c r="D190" t="s">
        <v>171</v>
      </c>
      <c r="E190" s="9" t="s">
        <v>172</v>
      </c>
    </row>
    <row r="191" spans="1:5" ht="12.75">
      <c r="A191">
        <v>189</v>
      </c>
      <c r="B191" s="9" t="s">
        <v>342</v>
      </c>
      <c r="C191" s="36" t="s">
        <v>343</v>
      </c>
      <c r="D191" t="s">
        <v>171</v>
      </c>
      <c r="E191" s="9" t="s">
        <v>172</v>
      </c>
    </row>
    <row r="192" spans="1:5" ht="12.75">
      <c r="A192">
        <v>190</v>
      </c>
      <c r="B192" s="9" t="s">
        <v>344</v>
      </c>
      <c r="C192" s="36" t="s">
        <v>345</v>
      </c>
      <c r="D192" t="s">
        <v>171</v>
      </c>
      <c r="E192" s="9" t="s">
        <v>172</v>
      </c>
    </row>
    <row r="193" spans="1:5" ht="12.75">
      <c r="A193">
        <v>191</v>
      </c>
      <c r="B193" s="7" t="s">
        <v>346</v>
      </c>
      <c r="C193" s="38" t="s">
        <v>347</v>
      </c>
      <c r="D193" t="s">
        <v>171</v>
      </c>
      <c r="E193" s="9" t="s">
        <v>172</v>
      </c>
    </row>
    <row r="194" spans="1:6" ht="12.75">
      <c r="A194">
        <v>192</v>
      </c>
      <c r="B194" s="7" t="s">
        <v>348</v>
      </c>
      <c r="C194" s="38" t="s">
        <v>349</v>
      </c>
      <c r="D194" t="s">
        <v>171</v>
      </c>
      <c r="E194" s="9" t="s">
        <v>172</v>
      </c>
      <c r="F194" s="8"/>
    </row>
    <row r="195" spans="1:6" ht="12.75">
      <c r="A195">
        <v>193</v>
      </c>
      <c r="B195" s="7" t="s">
        <v>350</v>
      </c>
      <c r="C195" s="38" t="s">
        <v>262</v>
      </c>
      <c r="D195" t="s">
        <v>171</v>
      </c>
      <c r="E195" s="9" t="s">
        <v>172</v>
      </c>
      <c r="F195" s="10"/>
    </row>
    <row r="196" spans="1:6" ht="12.75">
      <c r="A196">
        <v>194</v>
      </c>
      <c r="B196" s="7" t="s">
        <v>351</v>
      </c>
      <c r="C196" s="38" t="s">
        <v>352</v>
      </c>
      <c r="D196" t="s">
        <v>171</v>
      </c>
      <c r="E196" s="9" t="s">
        <v>172</v>
      </c>
      <c r="F196" s="10"/>
    </row>
    <row r="197" spans="1:6" ht="12.75">
      <c r="A197">
        <v>195</v>
      </c>
      <c r="B197" s="11" t="s">
        <v>353</v>
      </c>
      <c r="C197" s="36" t="s">
        <v>354</v>
      </c>
      <c r="D197" t="s">
        <v>171</v>
      </c>
      <c r="E197" s="9" t="s">
        <v>172</v>
      </c>
      <c r="F197" s="8"/>
    </row>
    <row r="198" spans="1:5" ht="12.75">
      <c r="A198">
        <v>196</v>
      </c>
      <c r="B198" s="7" t="s">
        <v>355</v>
      </c>
      <c r="C198" s="38" t="s">
        <v>356</v>
      </c>
      <c r="D198" t="s">
        <v>171</v>
      </c>
      <c r="E198" s="9" t="s">
        <v>172</v>
      </c>
    </row>
    <row r="199" spans="1:5" ht="12.75">
      <c r="A199">
        <v>197</v>
      </c>
      <c r="B199" s="11" t="s">
        <v>357</v>
      </c>
      <c r="C199" s="36" t="s">
        <v>358</v>
      </c>
      <c r="D199" t="s">
        <v>171</v>
      </c>
      <c r="E199" s="9" t="s">
        <v>172</v>
      </c>
    </row>
    <row r="200" spans="1:6" ht="12.75">
      <c r="A200">
        <v>198</v>
      </c>
      <c r="B200" s="9" t="s">
        <v>359</v>
      </c>
      <c r="C200" s="36" t="s">
        <v>360</v>
      </c>
      <c r="D200" t="s">
        <v>171</v>
      </c>
      <c r="E200" s="9" t="s">
        <v>172</v>
      </c>
      <c r="F200" s="10"/>
    </row>
    <row r="201" spans="1:6" ht="12.75">
      <c r="A201">
        <v>199</v>
      </c>
      <c r="B201" s="7"/>
      <c r="C201" s="38"/>
      <c r="D201" t="s">
        <v>171</v>
      </c>
      <c r="E201" s="9" t="s">
        <v>172</v>
      </c>
      <c r="F201" s="10"/>
    </row>
    <row r="202" spans="1:10" ht="12.75">
      <c r="A202">
        <v>200</v>
      </c>
      <c r="B202" s="7"/>
      <c r="C202" s="38"/>
      <c r="D202" t="s">
        <v>171</v>
      </c>
      <c r="E202" s="9" t="s">
        <v>172</v>
      </c>
      <c r="F202" s="10"/>
      <c r="J202" s="2"/>
    </row>
    <row r="203" spans="1:10" ht="12.75">
      <c r="A203">
        <v>201</v>
      </c>
      <c r="B203" t="s">
        <v>261</v>
      </c>
      <c r="C203" s="38" t="s">
        <v>262</v>
      </c>
      <c r="D203" t="s">
        <v>173</v>
      </c>
      <c r="E203" s="7" t="s">
        <v>174</v>
      </c>
      <c r="F203" s="10"/>
      <c r="J203" s="2"/>
    </row>
    <row r="204" spans="1:6" ht="12.75">
      <c r="A204">
        <v>202</v>
      </c>
      <c r="B204" s="9" t="s">
        <v>263</v>
      </c>
      <c r="C204" s="36" t="s">
        <v>264</v>
      </c>
      <c r="D204" t="s">
        <v>173</v>
      </c>
      <c r="E204" s="7" t="s">
        <v>174</v>
      </c>
      <c r="F204" s="10"/>
    </row>
    <row r="205" spans="1:6" ht="12.75">
      <c r="A205">
        <v>203</v>
      </c>
      <c r="B205" s="7" t="s">
        <v>281</v>
      </c>
      <c r="C205" s="37" t="s">
        <v>282</v>
      </c>
      <c r="D205" t="s">
        <v>173</v>
      </c>
      <c r="E205" s="7" t="s">
        <v>174</v>
      </c>
      <c r="F205" s="10"/>
    </row>
    <row r="206" spans="1:6" ht="12.75">
      <c r="A206">
        <v>204</v>
      </c>
      <c r="B206" s="9" t="s">
        <v>291</v>
      </c>
      <c r="C206" s="36" t="s">
        <v>246</v>
      </c>
      <c r="D206" t="s">
        <v>173</v>
      </c>
      <c r="E206" s="7" t="s">
        <v>174</v>
      </c>
      <c r="F206" s="10"/>
    </row>
    <row r="207" spans="1:6" ht="12.75">
      <c r="A207">
        <v>205</v>
      </c>
      <c r="B207" s="9" t="s">
        <v>297</v>
      </c>
      <c r="C207" s="36" t="s">
        <v>298</v>
      </c>
      <c r="D207" t="s">
        <v>173</v>
      </c>
      <c r="E207" s="7" t="s">
        <v>174</v>
      </c>
      <c r="F207" s="10"/>
    </row>
    <row r="208" spans="1:6" ht="12.75">
      <c r="A208">
        <v>206</v>
      </c>
      <c r="B208" s="9" t="s">
        <v>301</v>
      </c>
      <c r="C208" s="36" t="s">
        <v>302</v>
      </c>
      <c r="D208" t="s">
        <v>173</v>
      </c>
      <c r="E208" s="7" t="s">
        <v>174</v>
      </c>
      <c r="F208" s="10"/>
    </row>
    <row r="209" spans="1:6" ht="12.75">
      <c r="A209">
        <v>207</v>
      </c>
      <c r="B209" s="9" t="s">
        <v>303</v>
      </c>
      <c r="C209" s="36" t="s">
        <v>304</v>
      </c>
      <c r="D209" t="s">
        <v>173</v>
      </c>
      <c r="E209" s="7" t="s">
        <v>174</v>
      </c>
      <c r="F209" s="10"/>
    </row>
    <row r="210" spans="1:6" ht="12.75">
      <c r="A210">
        <v>208</v>
      </c>
      <c r="B210" s="7" t="s">
        <v>414</v>
      </c>
      <c r="C210" s="38" t="s">
        <v>418</v>
      </c>
      <c r="D210" t="s">
        <v>173</v>
      </c>
      <c r="E210" s="7" t="s">
        <v>174</v>
      </c>
      <c r="F210" s="10"/>
    </row>
    <row r="211" spans="1:6" ht="12.75">
      <c r="A211">
        <v>209</v>
      </c>
      <c r="B211" s="9" t="s">
        <v>416</v>
      </c>
      <c r="C211" s="36" t="s">
        <v>417</v>
      </c>
      <c r="D211" t="s">
        <v>173</v>
      </c>
      <c r="E211" s="7" t="s">
        <v>174</v>
      </c>
      <c r="F211" s="10"/>
    </row>
    <row r="212" spans="1:6" ht="12.75">
      <c r="A212">
        <v>210</v>
      </c>
      <c r="B212" s="9" t="s">
        <v>421</v>
      </c>
      <c r="C212" s="37" t="s">
        <v>422</v>
      </c>
      <c r="D212" t="s">
        <v>173</v>
      </c>
      <c r="E212" s="7" t="s">
        <v>174</v>
      </c>
      <c r="F212" s="10"/>
    </row>
    <row r="213" spans="1:6" ht="12.75">
      <c r="A213">
        <v>211</v>
      </c>
      <c r="B213" s="9" t="s">
        <v>423</v>
      </c>
      <c r="C213" s="36" t="s">
        <v>424</v>
      </c>
      <c r="D213" t="s">
        <v>173</v>
      </c>
      <c r="E213" s="7" t="s">
        <v>174</v>
      </c>
      <c r="F213" s="10"/>
    </row>
    <row r="214" spans="1:6" ht="12.75">
      <c r="A214">
        <v>212</v>
      </c>
      <c r="B214" s="9" t="s">
        <v>425</v>
      </c>
      <c r="C214" s="36" t="s">
        <v>426</v>
      </c>
      <c r="D214" t="s">
        <v>173</v>
      </c>
      <c r="E214" s="7" t="s">
        <v>174</v>
      </c>
      <c r="F214" s="10"/>
    </row>
    <row r="215" spans="1:6" ht="12.75">
      <c r="A215">
        <v>213</v>
      </c>
      <c r="B215" s="9" t="s">
        <v>456</v>
      </c>
      <c r="C215" s="36" t="s">
        <v>457</v>
      </c>
      <c r="D215" t="s">
        <v>173</v>
      </c>
      <c r="E215" s="7" t="s">
        <v>174</v>
      </c>
      <c r="F215" s="10"/>
    </row>
    <row r="216" spans="1:6" ht="12.75">
      <c r="A216">
        <v>214</v>
      </c>
      <c r="B216" s="11" t="s">
        <v>459</v>
      </c>
      <c r="C216" s="36" t="s">
        <v>458</v>
      </c>
      <c r="D216" t="s">
        <v>173</v>
      </c>
      <c r="E216" s="7" t="s">
        <v>174</v>
      </c>
      <c r="F216" s="10"/>
    </row>
    <row r="217" spans="1:6" ht="12.75">
      <c r="A217">
        <v>215</v>
      </c>
      <c r="B217" s="7" t="s">
        <v>460</v>
      </c>
      <c r="C217" s="36" t="s">
        <v>418</v>
      </c>
      <c r="D217" t="s">
        <v>173</v>
      </c>
      <c r="E217" s="7" t="s">
        <v>174</v>
      </c>
      <c r="F217" s="10"/>
    </row>
    <row r="218" spans="1:6" ht="12.75">
      <c r="A218">
        <v>216</v>
      </c>
      <c r="B218" s="9" t="s">
        <v>461</v>
      </c>
      <c r="C218" s="36" t="s">
        <v>462</v>
      </c>
      <c r="D218" t="s">
        <v>173</v>
      </c>
      <c r="E218" s="7" t="s">
        <v>174</v>
      </c>
      <c r="F218" s="10"/>
    </row>
    <row r="219" spans="1:6" ht="12.75">
      <c r="A219">
        <v>217</v>
      </c>
      <c r="B219" s="9" t="s">
        <v>463</v>
      </c>
      <c r="C219" s="36" t="s">
        <v>464</v>
      </c>
      <c r="D219" t="s">
        <v>173</v>
      </c>
      <c r="E219" s="7" t="s">
        <v>174</v>
      </c>
      <c r="F219" s="10"/>
    </row>
    <row r="220" spans="1:6" ht="12.75">
      <c r="A220">
        <v>218</v>
      </c>
      <c r="B220" s="9" t="s">
        <v>465</v>
      </c>
      <c r="C220" s="36" t="s">
        <v>466</v>
      </c>
      <c r="D220" t="s">
        <v>173</v>
      </c>
      <c r="E220" s="7" t="s">
        <v>174</v>
      </c>
      <c r="F220" s="10"/>
    </row>
    <row r="221" spans="1:6" ht="12.75">
      <c r="A221">
        <v>219</v>
      </c>
      <c r="B221" s="9" t="s">
        <v>467</v>
      </c>
      <c r="C221" s="36" t="s">
        <v>468</v>
      </c>
      <c r="D221" t="s">
        <v>173</v>
      </c>
      <c r="E221" s="7" t="s">
        <v>174</v>
      </c>
      <c r="F221" s="8"/>
    </row>
    <row r="222" spans="1:6" ht="12.75">
      <c r="A222">
        <v>220</v>
      </c>
      <c r="B222" s="9" t="s">
        <v>469</v>
      </c>
      <c r="C222" s="36" t="s">
        <v>470</v>
      </c>
      <c r="D222" t="s">
        <v>173</v>
      </c>
      <c r="E222" s="7" t="s">
        <v>174</v>
      </c>
      <c r="F222" s="8"/>
    </row>
    <row r="223" spans="1:6" ht="12.75">
      <c r="A223">
        <v>221</v>
      </c>
      <c r="B223" s="9" t="s">
        <v>471</v>
      </c>
      <c r="C223" s="36" t="s">
        <v>472</v>
      </c>
      <c r="D223" t="s">
        <v>173</v>
      </c>
      <c r="E223" s="7" t="s">
        <v>174</v>
      </c>
      <c r="F223" s="10"/>
    </row>
    <row r="224" spans="1:6" ht="12.75">
      <c r="A224">
        <v>222</v>
      </c>
      <c r="B224" s="9" t="s">
        <v>499</v>
      </c>
      <c r="C224" s="36" t="s">
        <v>473</v>
      </c>
      <c r="D224" t="s">
        <v>173</v>
      </c>
      <c r="E224" s="7" t="s">
        <v>174</v>
      </c>
      <c r="F224" s="10"/>
    </row>
    <row r="225" spans="1:6" ht="12.75">
      <c r="A225">
        <v>223</v>
      </c>
      <c r="B225" s="11" t="s">
        <v>474</v>
      </c>
      <c r="C225" s="36" t="s">
        <v>475</v>
      </c>
      <c r="D225" t="s">
        <v>173</v>
      </c>
      <c r="E225" s="7" t="s">
        <v>174</v>
      </c>
      <c r="F225" s="10"/>
    </row>
    <row r="226" spans="1:6" ht="12.75">
      <c r="A226">
        <v>224</v>
      </c>
      <c r="B226" s="11" t="s">
        <v>476</v>
      </c>
      <c r="C226" s="38" t="s">
        <v>477</v>
      </c>
      <c r="D226" t="s">
        <v>173</v>
      </c>
      <c r="E226" s="7" t="s">
        <v>174</v>
      </c>
      <c r="F226" s="10"/>
    </row>
    <row r="227" spans="1:6" ht="12.75">
      <c r="A227">
        <v>225</v>
      </c>
      <c r="B227" s="7" t="s">
        <v>478</v>
      </c>
      <c r="C227" s="38" t="s">
        <v>327</v>
      </c>
      <c r="D227" t="s">
        <v>173</v>
      </c>
      <c r="E227" s="7" t="s">
        <v>174</v>
      </c>
      <c r="F227" s="8"/>
    </row>
    <row r="228" spans="1:6" ht="12.75">
      <c r="A228">
        <v>226</v>
      </c>
      <c r="B228" s="9" t="s">
        <v>479</v>
      </c>
      <c r="C228" s="36" t="s">
        <v>480</v>
      </c>
      <c r="D228" t="s">
        <v>173</v>
      </c>
      <c r="E228" s="7" t="s">
        <v>174</v>
      </c>
      <c r="F228" s="10"/>
    </row>
    <row r="229" spans="1:6" ht="12.75">
      <c r="A229">
        <v>227</v>
      </c>
      <c r="B229" s="7" t="s">
        <v>481</v>
      </c>
      <c r="C229" s="36" t="s">
        <v>482</v>
      </c>
      <c r="D229" t="s">
        <v>173</v>
      </c>
      <c r="E229" s="7" t="s">
        <v>174</v>
      </c>
      <c r="F229" s="10"/>
    </row>
    <row r="230" spans="1:6" ht="12.75">
      <c r="A230">
        <v>228</v>
      </c>
      <c r="B230" s="9" t="s">
        <v>483</v>
      </c>
      <c r="C230" s="36" t="s">
        <v>484</v>
      </c>
      <c r="D230" t="s">
        <v>173</v>
      </c>
      <c r="E230" s="7" t="s">
        <v>174</v>
      </c>
      <c r="F230" s="10"/>
    </row>
    <row r="231" spans="1:5" ht="12.75">
      <c r="A231">
        <v>229</v>
      </c>
      <c r="B231" s="9" t="s">
        <v>485</v>
      </c>
      <c r="C231" s="36" t="s">
        <v>486</v>
      </c>
      <c r="D231" t="s">
        <v>173</v>
      </c>
      <c r="E231" s="7" t="s">
        <v>174</v>
      </c>
    </row>
    <row r="232" spans="1:5" ht="12.75">
      <c r="A232">
        <v>230</v>
      </c>
      <c r="B232" s="9" t="s">
        <v>488</v>
      </c>
      <c r="C232" s="38" t="s">
        <v>477</v>
      </c>
      <c r="D232" t="s">
        <v>173</v>
      </c>
      <c r="E232" s="7" t="s">
        <v>174</v>
      </c>
    </row>
    <row r="233" spans="1:5" ht="12.75">
      <c r="A233">
        <v>231</v>
      </c>
      <c r="B233" s="9" t="s">
        <v>490</v>
      </c>
      <c r="C233" s="36" t="s">
        <v>491</v>
      </c>
      <c r="D233" t="s">
        <v>173</v>
      </c>
      <c r="E233" s="7" t="s">
        <v>174</v>
      </c>
    </row>
    <row r="234" spans="1:5" ht="12.75">
      <c r="A234">
        <v>232</v>
      </c>
      <c r="B234" s="11" t="s">
        <v>492</v>
      </c>
      <c r="C234" s="36" t="s">
        <v>493</v>
      </c>
      <c r="D234" t="s">
        <v>173</v>
      </c>
      <c r="E234" s="7" t="s">
        <v>174</v>
      </c>
    </row>
    <row r="235" spans="1:5" ht="12.75">
      <c r="A235">
        <v>233</v>
      </c>
      <c r="B235" s="9" t="s">
        <v>494</v>
      </c>
      <c r="C235" s="36" t="s">
        <v>495</v>
      </c>
      <c r="D235" t="s">
        <v>173</v>
      </c>
      <c r="E235" s="7" t="s">
        <v>174</v>
      </c>
    </row>
    <row r="236" spans="1:5" ht="12.75">
      <c r="A236">
        <v>234</v>
      </c>
      <c r="B236" s="9" t="s">
        <v>303</v>
      </c>
      <c r="C236" s="36" t="s">
        <v>489</v>
      </c>
      <c r="D236" t="s">
        <v>173</v>
      </c>
      <c r="E236" s="7" t="s">
        <v>174</v>
      </c>
    </row>
    <row r="237" spans="1:6" ht="12.75">
      <c r="A237">
        <v>235</v>
      </c>
      <c r="B237" s="11" t="s">
        <v>496</v>
      </c>
      <c r="C237" s="36" t="s">
        <v>497</v>
      </c>
      <c r="D237" t="s">
        <v>173</v>
      </c>
      <c r="E237" s="7" t="s">
        <v>174</v>
      </c>
      <c r="F237" s="10"/>
    </row>
    <row r="238" spans="1:6" ht="12.75">
      <c r="A238">
        <v>236</v>
      </c>
      <c r="B238" s="9"/>
      <c r="C238" s="36"/>
      <c r="E238" s="7"/>
      <c r="F238" s="10"/>
    </row>
    <row r="239" spans="1:6" ht="12.75">
      <c r="A239">
        <v>237</v>
      </c>
      <c r="B239" s="9"/>
      <c r="C239" s="36"/>
      <c r="E239" s="7"/>
      <c r="F239" s="10"/>
    </row>
    <row r="240" spans="1:6" ht="12.75">
      <c r="A240">
        <v>238</v>
      </c>
      <c r="B240" s="7"/>
      <c r="C240" s="36"/>
      <c r="E240" s="7"/>
      <c r="F240" s="10"/>
    </row>
    <row r="241" spans="1:6" ht="12.75">
      <c r="A241">
        <v>239</v>
      </c>
      <c r="B241" s="9"/>
      <c r="C241" s="36"/>
      <c r="E241" s="7"/>
      <c r="F241" s="10"/>
    </row>
    <row r="242" spans="1:6" ht="12.75">
      <c r="A242">
        <v>240</v>
      </c>
      <c r="B242" s="11"/>
      <c r="C242" s="36"/>
      <c r="E242" s="9"/>
      <c r="F242" s="10"/>
    </row>
    <row r="243" spans="1:6" ht="12.75">
      <c r="A243">
        <v>241</v>
      </c>
      <c r="B243" s="11"/>
      <c r="C243" s="36"/>
      <c r="E243" s="9"/>
      <c r="F243" s="10"/>
    </row>
    <row r="244" spans="1:6" ht="12.75">
      <c r="A244">
        <v>242</v>
      </c>
      <c r="B244" s="7"/>
      <c r="C244" s="38"/>
      <c r="E244" s="9"/>
      <c r="F244" s="10"/>
    </row>
    <row r="245" spans="1:6" ht="12.75">
      <c r="A245">
        <v>243</v>
      </c>
      <c r="B245" s="11"/>
      <c r="C245" s="36"/>
      <c r="E245" s="9"/>
      <c r="F245" s="10"/>
    </row>
    <row r="246" spans="1:6" ht="12.75">
      <c r="A246">
        <v>244</v>
      </c>
      <c r="B246" s="11"/>
      <c r="C246" s="36"/>
      <c r="E246" s="9"/>
      <c r="F246" s="10"/>
    </row>
    <row r="247" spans="1:6" ht="12.75">
      <c r="A247">
        <v>245</v>
      </c>
      <c r="B247" s="11"/>
      <c r="C247" s="36"/>
      <c r="E247" s="9"/>
      <c r="F247" s="10"/>
    </row>
    <row r="248" spans="1:6" ht="12.75">
      <c r="A248">
        <v>246</v>
      </c>
      <c r="B248" s="11"/>
      <c r="C248" s="36"/>
      <c r="E248" s="9"/>
      <c r="F248" s="10"/>
    </row>
    <row r="249" spans="1:6" ht="12.75">
      <c r="A249">
        <v>247</v>
      </c>
      <c r="B249" s="11"/>
      <c r="C249" s="36"/>
      <c r="E249" s="9"/>
      <c r="F249" s="10"/>
    </row>
    <row r="250" spans="1:6" ht="12.75">
      <c r="A250">
        <v>248</v>
      </c>
      <c r="B250" s="9"/>
      <c r="C250" s="36"/>
      <c r="E250" s="9"/>
      <c r="F250" s="8"/>
    </row>
    <row r="251" spans="1:6" ht="12.75">
      <c r="A251">
        <v>249</v>
      </c>
      <c r="B251" s="9"/>
      <c r="C251" s="36"/>
      <c r="E251" s="9"/>
      <c r="F251" s="10"/>
    </row>
    <row r="252" spans="1:6" ht="12.75">
      <c r="A252">
        <v>250</v>
      </c>
      <c r="B252" s="9"/>
      <c r="C252" s="36"/>
      <c r="E252" s="9"/>
      <c r="F252" s="10"/>
    </row>
    <row r="253" spans="1:6" ht="12.75">
      <c r="A253">
        <v>251</v>
      </c>
      <c r="B253" s="11"/>
      <c r="C253" s="36"/>
      <c r="E253" s="9"/>
      <c r="F253" s="10"/>
    </row>
    <row r="254" spans="1:6" ht="12.75">
      <c r="A254">
        <v>252</v>
      </c>
      <c r="B254" s="9"/>
      <c r="C254" s="36"/>
      <c r="E254" s="9"/>
      <c r="F254" s="10"/>
    </row>
    <row r="255" spans="1:6" ht="12.75">
      <c r="A255">
        <v>253</v>
      </c>
      <c r="B255" s="9"/>
      <c r="C255" s="36"/>
      <c r="E255" s="9"/>
      <c r="F255" s="10"/>
    </row>
    <row r="256" spans="1:6" ht="12.75">
      <c r="A256">
        <v>254</v>
      </c>
      <c r="B256" s="9"/>
      <c r="C256" s="36"/>
      <c r="E256" s="9"/>
      <c r="F256" s="10"/>
    </row>
    <row r="257" spans="1:6" ht="12.75">
      <c r="A257">
        <v>255</v>
      </c>
      <c r="B257" s="9"/>
      <c r="C257" s="36"/>
      <c r="E257" s="9"/>
      <c r="F257" s="10"/>
    </row>
    <row r="258" spans="1:6" ht="12.75">
      <c r="A258">
        <v>256</v>
      </c>
      <c r="B258" s="9"/>
      <c r="C258" s="36"/>
      <c r="E258" s="9"/>
      <c r="F258" s="10"/>
    </row>
    <row r="259" spans="1:6" ht="12.75">
      <c r="A259">
        <v>257</v>
      </c>
      <c r="B259" s="9"/>
      <c r="C259" s="36"/>
      <c r="E259" s="9"/>
      <c r="F259" s="10"/>
    </row>
    <row r="260" spans="1:6" ht="12.75">
      <c r="A260">
        <v>258</v>
      </c>
      <c r="B260" s="9"/>
      <c r="C260" s="36"/>
      <c r="E260" s="9"/>
      <c r="F260" s="8"/>
    </row>
    <row r="261" spans="1:6" ht="12.75">
      <c r="A261">
        <v>259</v>
      </c>
      <c r="B261" s="9"/>
      <c r="C261" s="36"/>
      <c r="E261" s="9"/>
      <c r="F261" s="8"/>
    </row>
    <row r="262" spans="1:6" ht="12.75">
      <c r="A262">
        <v>260</v>
      </c>
      <c r="C262" s="36"/>
      <c r="E262" s="9"/>
      <c r="F262" s="8"/>
    </row>
    <row r="263" spans="1:6" ht="12.75">
      <c r="A263">
        <v>261</v>
      </c>
      <c r="B263" s="9"/>
      <c r="C263" s="36"/>
      <c r="E263" s="9"/>
      <c r="F263" s="8"/>
    </row>
    <row r="264" spans="1:6" ht="12.75">
      <c r="A264">
        <v>262</v>
      </c>
      <c r="B264" s="9"/>
      <c r="C264" s="36"/>
      <c r="E264" s="9"/>
      <c r="F264" s="10"/>
    </row>
    <row r="265" spans="1:5" ht="12.75">
      <c r="A265">
        <v>263</v>
      </c>
      <c r="B265" s="7"/>
      <c r="C265" s="38"/>
      <c r="E265" s="9"/>
    </row>
    <row r="266" spans="1:5" ht="12.75">
      <c r="A266">
        <v>264</v>
      </c>
      <c r="B266" s="7"/>
      <c r="C266" s="38"/>
      <c r="E266" s="9"/>
    </row>
    <row r="267" spans="1:5" ht="12.75">
      <c r="A267">
        <v>265</v>
      </c>
      <c r="B267" s="7"/>
      <c r="C267" s="38"/>
      <c r="E267" s="9"/>
    </row>
    <row r="268" spans="1:5" ht="12.75">
      <c r="A268">
        <v>266</v>
      </c>
      <c r="B268" s="7"/>
      <c r="C268" s="38"/>
      <c r="E268" s="9"/>
    </row>
    <row r="269" spans="1:5" ht="12.75">
      <c r="A269">
        <v>267</v>
      </c>
      <c r="B269" s="11"/>
      <c r="C269" s="36"/>
      <c r="E269" s="9"/>
    </row>
    <row r="270" spans="1:5" ht="12.75">
      <c r="A270">
        <v>268</v>
      </c>
      <c r="E270" s="9"/>
    </row>
    <row r="271" spans="1:5" ht="12.75">
      <c r="A271">
        <v>269</v>
      </c>
      <c r="E271" s="9"/>
    </row>
    <row r="272" spans="1:5" ht="12.75">
      <c r="A272">
        <v>270</v>
      </c>
      <c r="E272" s="9"/>
    </row>
    <row r="273" spans="1:5" ht="12.75">
      <c r="A273">
        <v>271</v>
      </c>
      <c r="E273" s="9"/>
    </row>
    <row r="274" spans="1:5" ht="12.75">
      <c r="A274">
        <v>272</v>
      </c>
      <c r="E274" s="9"/>
    </row>
    <row r="275" spans="1:5" ht="12.75">
      <c r="A275">
        <v>273</v>
      </c>
      <c r="E275" s="9"/>
    </row>
    <row r="276" spans="1:5" ht="12.75">
      <c r="A276">
        <v>274</v>
      </c>
      <c r="E276" s="9"/>
    </row>
    <row r="277" spans="1:5" ht="12.75">
      <c r="A277">
        <v>275</v>
      </c>
      <c r="E277" s="9"/>
    </row>
    <row r="278" spans="1:6" ht="12.75">
      <c r="A278">
        <v>276</v>
      </c>
      <c r="E278" s="9"/>
      <c r="F278" s="8"/>
    </row>
    <row r="279" spans="1:6" ht="12.75">
      <c r="A279">
        <v>277</v>
      </c>
      <c r="E279" s="9"/>
      <c r="F279" s="8"/>
    </row>
    <row r="280" spans="1:6" ht="12.75">
      <c r="A280">
        <v>278</v>
      </c>
      <c r="E280" s="9"/>
      <c r="F280" s="10"/>
    </row>
    <row r="281" spans="1:6" ht="12.75">
      <c r="A281">
        <v>279</v>
      </c>
      <c r="E281" s="9"/>
      <c r="F281" s="10"/>
    </row>
    <row r="282" spans="1:6" ht="12.75">
      <c r="A282">
        <v>280</v>
      </c>
      <c r="E282" s="7"/>
      <c r="F282" s="10"/>
    </row>
    <row r="283" spans="1:6" ht="12.75">
      <c r="A283">
        <v>281</v>
      </c>
      <c r="B283" s="7"/>
      <c r="C283" s="38"/>
      <c r="E283" s="7"/>
      <c r="F283" s="10"/>
    </row>
    <row r="284" spans="1:6" ht="12.75">
      <c r="A284">
        <v>282</v>
      </c>
      <c r="B284" s="9"/>
      <c r="C284" s="36"/>
      <c r="E284" s="7"/>
      <c r="F284" s="10"/>
    </row>
    <row r="285" spans="1:6" ht="12.75">
      <c r="A285">
        <v>283</v>
      </c>
      <c r="B285" s="9"/>
      <c r="E285" s="7"/>
      <c r="F285" s="10"/>
    </row>
    <row r="286" spans="1:6" ht="12.75">
      <c r="A286">
        <v>284</v>
      </c>
      <c r="B286" s="9"/>
      <c r="C286" s="36"/>
      <c r="E286" s="7"/>
      <c r="F286" s="10"/>
    </row>
    <row r="287" spans="1:6" ht="12.75">
      <c r="A287">
        <v>285</v>
      </c>
      <c r="B287" s="9"/>
      <c r="C287" s="36"/>
      <c r="E287" s="7"/>
      <c r="F287" s="10"/>
    </row>
    <row r="288" spans="1:6" ht="12.75">
      <c r="A288">
        <v>286</v>
      </c>
      <c r="B288" s="9"/>
      <c r="C288" s="36"/>
      <c r="E288" s="7"/>
      <c r="F288" s="10"/>
    </row>
    <row r="289" spans="1:6" ht="12.75">
      <c r="A289">
        <v>287</v>
      </c>
      <c r="B289" s="9"/>
      <c r="C289" s="36"/>
      <c r="E289" s="7"/>
      <c r="F289" s="10"/>
    </row>
    <row r="290" spans="1:6" ht="12.75">
      <c r="A290">
        <v>288</v>
      </c>
      <c r="B290" s="9"/>
      <c r="C290" s="36"/>
      <c r="E290" s="7"/>
      <c r="F290" s="10"/>
    </row>
    <row r="291" spans="1:6" ht="12.75">
      <c r="A291">
        <v>289</v>
      </c>
      <c r="B291" s="9"/>
      <c r="C291" s="36"/>
      <c r="E291" s="7"/>
      <c r="F291" s="10"/>
    </row>
    <row r="292" spans="1:6" ht="12.75">
      <c r="A292">
        <v>290</v>
      </c>
      <c r="B292" s="9"/>
      <c r="C292" s="36"/>
      <c r="E292" s="7"/>
      <c r="F292" s="10"/>
    </row>
    <row r="293" spans="1:6" ht="12.75">
      <c r="A293">
        <v>291</v>
      </c>
      <c r="B293" s="11"/>
      <c r="C293" s="36"/>
      <c r="E293" s="7"/>
      <c r="F293" s="10"/>
    </row>
    <row r="294" spans="1:6" ht="12.75">
      <c r="A294">
        <v>292</v>
      </c>
      <c r="B294" s="11"/>
      <c r="C294" s="36"/>
      <c r="E294" s="7"/>
      <c r="F294" s="8"/>
    </row>
    <row r="295" spans="1:6" ht="12.75">
      <c r="A295">
        <v>293</v>
      </c>
      <c r="B295" s="9"/>
      <c r="C295" s="36"/>
      <c r="E295" s="7"/>
      <c r="F295" s="8"/>
    </row>
    <row r="296" spans="1:6" ht="12.75">
      <c r="A296">
        <v>294</v>
      </c>
      <c r="B296" s="9"/>
      <c r="C296" s="36"/>
      <c r="E296" s="7"/>
      <c r="F296" s="10"/>
    </row>
    <row r="297" spans="1:6" ht="12.75">
      <c r="A297">
        <v>295</v>
      </c>
      <c r="B297" s="9"/>
      <c r="C297" s="36"/>
      <c r="E297" s="7"/>
      <c r="F297" s="10"/>
    </row>
    <row r="298" spans="1:6" ht="12.75">
      <c r="A298">
        <v>296</v>
      </c>
      <c r="B298" s="9"/>
      <c r="C298" s="36"/>
      <c r="E298" s="7"/>
      <c r="F298" s="10"/>
    </row>
    <row r="299" spans="1:6" ht="12.75">
      <c r="A299">
        <v>297</v>
      </c>
      <c r="B299" s="9"/>
      <c r="C299" s="36"/>
      <c r="E299" s="7"/>
      <c r="F299" s="10"/>
    </row>
    <row r="300" spans="1:6" ht="12.75">
      <c r="A300">
        <v>298</v>
      </c>
      <c r="B300" s="9"/>
      <c r="C300" s="36"/>
      <c r="E300" s="7"/>
      <c r="F300" s="10"/>
    </row>
    <row r="301" spans="1:6" ht="12.75">
      <c r="A301">
        <v>299</v>
      </c>
      <c r="B301" s="9"/>
      <c r="C301" s="36"/>
      <c r="E301" s="7"/>
      <c r="F301" s="10"/>
    </row>
    <row r="302" spans="1:6" ht="12.75">
      <c r="A302">
        <v>300</v>
      </c>
      <c r="B302" s="9" t="s">
        <v>326</v>
      </c>
      <c r="C302" s="36" t="s">
        <v>327</v>
      </c>
      <c r="D302" t="s">
        <v>158</v>
      </c>
      <c r="E302" t="s">
        <v>159</v>
      </c>
      <c r="F302" s="10"/>
    </row>
    <row r="303" spans="1:6" ht="12.75">
      <c r="A303">
        <v>301</v>
      </c>
      <c r="B303" s="9" t="s">
        <v>328</v>
      </c>
      <c r="C303" s="36" t="s">
        <v>329</v>
      </c>
      <c r="D303" t="s">
        <v>158</v>
      </c>
      <c r="E303" t="s">
        <v>159</v>
      </c>
      <c r="F303" s="10"/>
    </row>
    <row r="304" spans="1:6" ht="12.75">
      <c r="A304">
        <v>302</v>
      </c>
      <c r="B304" s="9"/>
      <c r="C304" s="36"/>
      <c r="E304" s="7"/>
      <c r="F304" s="10"/>
    </row>
    <row r="305" spans="1:6" ht="12.75">
      <c r="A305">
        <v>303</v>
      </c>
      <c r="B305" s="9"/>
      <c r="C305" s="36"/>
      <c r="E305" s="7"/>
      <c r="F305" s="10"/>
    </row>
    <row r="306" spans="1:6" ht="12.75">
      <c r="A306">
        <v>304</v>
      </c>
      <c r="B306" s="9"/>
      <c r="C306" s="36"/>
      <c r="E306" s="7"/>
      <c r="F306" s="10"/>
    </row>
    <row r="307" spans="1:6" ht="12.75">
      <c r="A307">
        <v>305</v>
      </c>
      <c r="B307" s="9"/>
      <c r="C307" s="36"/>
      <c r="E307" s="7"/>
      <c r="F307" s="10"/>
    </row>
    <row r="308" spans="1:6" ht="12.75">
      <c r="A308">
        <v>306</v>
      </c>
      <c r="B308" s="9"/>
      <c r="C308" s="36"/>
      <c r="E308" s="7"/>
      <c r="F308" s="10"/>
    </row>
    <row r="309" spans="1:6" ht="12.75">
      <c r="A309">
        <v>307</v>
      </c>
      <c r="B309" s="9"/>
      <c r="C309" s="36"/>
      <c r="E309" s="7"/>
      <c r="F309" s="10"/>
    </row>
    <row r="310" spans="1:6" ht="12.75">
      <c r="A310">
        <v>308</v>
      </c>
      <c r="B310" s="9"/>
      <c r="C310" s="36"/>
      <c r="E310" s="7"/>
      <c r="F310" s="10"/>
    </row>
    <row r="311" spans="1:6" ht="12.75">
      <c r="A311">
        <v>309</v>
      </c>
      <c r="B311" s="9"/>
      <c r="C311" s="36"/>
      <c r="E311" s="7"/>
      <c r="F311" s="10"/>
    </row>
    <row r="312" spans="1:5" ht="12.75">
      <c r="A312">
        <v>310</v>
      </c>
      <c r="B312" s="7" t="s">
        <v>392</v>
      </c>
      <c r="C312" s="38" t="s">
        <v>393</v>
      </c>
      <c r="D312" s="9" t="s">
        <v>169</v>
      </c>
      <c r="E312" s="9" t="s">
        <v>170</v>
      </c>
    </row>
    <row r="313" spans="1:5" ht="12.75">
      <c r="A313">
        <v>311</v>
      </c>
      <c r="B313" s="7" t="s">
        <v>394</v>
      </c>
      <c r="C313" s="38"/>
      <c r="D313" s="9" t="s">
        <v>169</v>
      </c>
      <c r="E313" s="9" t="s">
        <v>170</v>
      </c>
    </row>
    <row r="314" spans="1:5" ht="12.75">
      <c r="A314">
        <v>312</v>
      </c>
      <c r="B314" s="7" t="s">
        <v>395</v>
      </c>
      <c r="C314" s="38" t="s">
        <v>396</v>
      </c>
      <c r="D314" s="9" t="s">
        <v>169</v>
      </c>
      <c r="E314" s="9" t="s">
        <v>170</v>
      </c>
    </row>
    <row r="315" spans="1:5" ht="12.75">
      <c r="A315">
        <v>313</v>
      </c>
      <c r="B315" s="7" t="s">
        <v>397</v>
      </c>
      <c r="C315" s="38" t="s">
        <v>398</v>
      </c>
      <c r="D315" s="9" t="s">
        <v>169</v>
      </c>
      <c r="E315" s="9" t="s">
        <v>170</v>
      </c>
    </row>
    <row r="316" spans="1:5" ht="12.75">
      <c r="A316">
        <v>314</v>
      </c>
      <c r="B316" s="7" t="s">
        <v>399</v>
      </c>
      <c r="C316" s="38" t="s">
        <v>400</v>
      </c>
      <c r="D316" s="9" t="s">
        <v>169</v>
      </c>
      <c r="E316" s="9" t="s">
        <v>170</v>
      </c>
    </row>
    <row r="317" spans="1:5" ht="12.75">
      <c r="A317">
        <v>315</v>
      </c>
      <c r="B317" s="7" t="s">
        <v>401</v>
      </c>
      <c r="C317" s="38" t="s">
        <v>402</v>
      </c>
      <c r="D317" s="9" t="s">
        <v>169</v>
      </c>
      <c r="E317" s="9" t="s">
        <v>170</v>
      </c>
    </row>
    <row r="318" spans="1:5" ht="12.75">
      <c r="A318">
        <v>316</v>
      </c>
      <c r="B318" s="7" t="s">
        <v>403</v>
      </c>
      <c r="C318" s="38" t="s">
        <v>404</v>
      </c>
      <c r="D318" s="9" t="s">
        <v>169</v>
      </c>
      <c r="E318" s="9" t="s">
        <v>170</v>
      </c>
    </row>
    <row r="319" spans="1:5" ht="12.75">
      <c r="A319">
        <v>317</v>
      </c>
      <c r="B319" s="7" t="s">
        <v>405</v>
      </c>
      <c r="C319" s="38" t="s">
        <v>406</v>
      </c>
      <c r="D319" s="9" t="s">
        <v>169</v>
      </c>
      <c r="E319" s="9" t="s">
        <v>170</v>
      </c>
    </row>
    <row r="320" spans="1:5" ht="12.75">
      <c r="A320">
        <v>318</v>
      </c>
      <c r="B320" s="7" t="s">
        <v>407</v>
      </c>
      <c r="C320" s="38" t="s">
        <v>408</v>
      </c>
      <c r="D320" s="9" t="s">
        <v>169</v>
      </c>
      <c r="E320" s="9" t="s">
        <v>170</v>
      </c>
    </row>
    <row r="321" spans="1:5" ht="12.75">
      <c r="A321">
        <v>319</v>
      </c>
      <c r="B321" s="7" t="s">
        <v>409</v>
      </c>
      <c r="C321" s="38" t="s">
        <v>410</v>
      </c>
      <c r="D321" s="9" t="s">
        <v>169</v>
      </c>
      <c r="E321" s="9" t="s">
        <v>170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4"/>
  <sheetViews>
    <sheetView tabSelected="1" workbookViewId="0" topLeftCell="A1">
      <selection activeCell="I378" sqref="I378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3" width="8.75390625" style="0" customWidth="1"/>
    <col min="4" max="4" width="21.75390625" style="0" customWidth="1"/>
    <col min="5" max="5" width="10.625" style="0" customWidth="1"/>
    <col min="6" max="6" width="5.625" style="0" customWidth="1"/>
    <col min="7" max="8" width="6.75390625" style="0" customWidth="1"/>
  </cols>
  <sheetData>
    <row r="1" spans="1:7" ht="15">
      <c r="A1" s="51" t="s">
        <v>557</v>
      </c>
      <c r="B1" s="22"/>
      <c r="C1" s="41" t="s">
        <v>154</v>
      </c>
      <c r="D1" s="40"/>
      <c r="E1" s="6"/>
      <c r="F1" s="6"/>
      <c r="G1" s="6"/>
    </row>
    <row r="2" spans="1:7" ht="12.75">
      <c r="A2" s="50" t="s">
        <v>548</v>
      </c>
      <c r="B2" s="6"/>
      <c r="C2" s="6" t="s">
        <v>155</v>
      </c>
      <c r="D2" s="40"/>
      <c r="E2" s="6"/>
      <c r="F2" s="6"/>
      <c r="G2" s="6"/>
    </row>
    <row r="3" spans="1:7" ht="12.75">
      <c r="A3" s="50" t="s">
        <v>549</v>
      </c>
      <c r="B3" s="6"/>
      <c r="C3" s="49" t="s">
        <v>547</v>
      </c>
      <c r="D3" s="40"/>
      <c r="E3" s="6"/>
      <c r="F3" s="6"/>
      <c r="G3" s="6"/>
    </row>
    <row r="4" spans="1:7" ht="12.75">
      <c r="A4" s="50" t="s">
        <v>550</v>
      </c>
      <c r="B4" s="6"/>
      <c r="C4" s="6" t="s">
        <v>153</v>
      </c>
      <c r="D4" s="40"/>
      <c r="E4" s="6"/>
      <c r="F4" s="6"/>
      <c r="G4" s="6"/>
    </row>
    <row r="5" spans="1:7" ht="12.75">
      <c r="A5" s="50" t="s">
        <v>551</v>
      </c>
      <c r="B5" s="6"/>
      <c r="C5" s="6" t="s">
        <v>156</v>
      </c>
      <c r="D5" s="40"/>
      <c r="E5" s="6"/>
      <c r="F5" s="6"/>
      <c r="G5" s="6"/>
    </row>
    <row r="6" spans="1:7" ht="12.75">
      <c r="A6" s="50" t="s">
        <v>552</v>
      </c>
      <c r="B6" s="6"/>
      <c r="C6" s="6" t="s">
        <v>157</v>
      </c>
      <c r="D6" s="40"/>
      <c r="E6" s="6"/>
      <c r="F6" s="6"/>
      <c r="G6" s="6"/>
    </row>
    <row r="7" spans="1:7" ht="12.75">
      <c r="A7" s="50" t="s">
        <v>553</v>
      </c>
      <c r="B7" s="6"/>
      <c r="C7" s="6" t="s">
        <v>584</v>
      </c>
      <c r="D7" s="40"/>
      <c r="E7" s="6"/>
      <c r="F7" s="6"/>
      <c r="G7" s="6"/>
    </row>
    <row r="8" spans="1:8" ht="12.75">
      <c r="A8" s="6"/>
      <c r="B8" s="6"/>
      <c r="C8" s="6"/>
      <c r="D8" s="6"/>
      <c r="E8" s="40"/>
      <c r="F8" s="6"/>
      <c r="G8" s="6"/>
      <c r="H8" s="6"/>
    </row>
    <row r="9" spans="1:8" ht="12.75">
      <c r="A9" s="45" t="s">
        <v>585</v>
      </c>
      <c r="B9" s="45"/>
      <c r="C9" s="46"/>
      <c r="D9" s="6"/>
      <c r="E9" s="40"/>
      <c r="F9" s="6"/>
      <c r="G9" s="6"/>
      <c r="H9" s="6"/>
    </row>
    <row r="10" spans="1:8" ht="12.75">
      <c r="A10" s="47" t="s">
        <v>608</v>
      </c>
      <c r="B10" s="47"/>
      <c r="C10" s="48"/>
      <c r="D10" s="6"/>
      <c r="E10" s="40"/>
      <c r="F10" s="6"/>
      <c r="G10" s="6"/>
      <c r="H10" s="6"/>
    </row>
    <row r="11" spans="1:8" ht="12.75">
      <c r="A11" s="12">
        <v>1</v>
      </c>
      <c r="B11" s="6" t="s">
        <v>610</v>
      </c>
      <c r="C11" s="43" t="s">
        <v>347</v>
      </c>
      <c r="D11" s="6" t="s">
        <v>611</v>
      </c>
      <c r="E11" s="34" t="s">
        <v>612</v>
      </c>
      <c r="F11" t="s">
        <v>554</v>
      </c>
      <c r="G11" s="44" t="s">
        <v>520</v>
      </c>
      <c r="H11" s="6"/>
    </row>
    <row r="12" spans="1:8" ht="12.75">
      <c r="A12" s="12">
        <v>2</v>
      </c>
      <c r="B12" s="6" t="s">
        <v>613</v>
      </c>
      <c r="C12" s="43" t="s">
        <v>614</v>
      </c>
      <c r="D12" s="6" t="s">
        <v>165</v>
      </c>
      <c r="E12" s="34" t="s">
        <v>615</v>
      </c>
      <c r="G12" s="44" t="s">
        <v>528</v>
      </c>
      <c r="H12" s="6"/>
    </row>
    <row r="13" spans="1:8" ht="12.75">
      <c r="A13" s="12">
        <v>3</v>
      </c>
      <c r="B13" s="6" t="s">
        <v>616</v>
      </c>
      <c r="C13" s="43" t="s">
        <v>286</v>
      </c>
      <c r="D13" s="6" t="s">
        <v>617</v>
      </c>
      <c r="E13" s="34" t="s">
        <v>618</v>
      </c>
      <c r="G13" s="44" t="s">
        <v>527</v>
      </c>
      <c r="H13" s="6"/>
    </row>
    <row r="14" spans="1:8" ht="12.75">
      <c r="A14" s="12">
        <v>4</v>
      </c>
      <c r="B14" s="6" t="s">
        <v>619</v>
      </c>
      <c r="C14" s="43" t="s">
        <v>289</v>
      </c>
      <c r="D14" s="6" t="s">
        <v>620</v>
      </c>
      <c r="E14" s="34" t="s">
        <v>621</v>
      </c>
      <c r="F14" s="12"/>
      <c r="G14" s="12"/>
      <c r="H14" s="6"/>
    </row>
    <row r="15" spans="1:8" ht="12.75">
      <c r="A15" s="12"/>
      <c r="B15" s="6" t="s">
        <v>586</v>
      </c>
      <c r="C15" s="43" t="s">
        <v>609</v>
      </c>
      <c r="D15" s="6" t="s">
        <v>165</v>
      </c>
      <c r="E15" s="34" t="s">
        <v>61</v>
      </c>
      <c r="F15" s="12"/>
      <c r="G15" s="12"/>
      <c r="H15" s="6"/>
    </row>
    <row r="16" spans="1:8" ht="12.75">
      <c r="A16" s="6"/>
      <c r="B16" s="6" t="s">
        <v>59</v>
      </c>
      <c r="C16" s="6" t="s">
        <v>59</v>
      </c>
      <c r="D16" s="6" t="s">
        <v>59</v>
      </c>
      <c r="E16" s="40"/>
      <c r="F16" s="6"/>
      <c r="G16" s="6"/>
      <c r="H16" s="6"/>
    </row>
    <row r="17" spans="1:8" ht="12.75">
      <c r="A17" s="45" t="s">
        <v>585</v>
      </c>
      <c r="B17" s="45"/>
      <c r="C17" s="46"/>
      <c r="D17" s="6" t="s">
        <v>59</v>
      </c>
      <c r="E17" s="40"/>
      <c r="F17" s="6"/>
      <c r="G17" s="6"/>
      <c r="H17" s="6"/>
    </row>
    <row r="18" spans="1:8" ht="12.75">
      <c r="A18" s="47" t="s">
        <v>555</v>
      </c>
      <c r="B18" s="47"/>
      <c r="C18" s="48"/>
      <c r="D18" s="6" t="s">
        <v>59</v>
      </c>
      <c r="E18" s="40"/>
      <c r="F18" s="6"/>
      <c r="G18" s="6"/>
      <c r="H18" s="6"/>
    </row>
    <row r="19" spans="1:8" ht="12.75">
      <c r="A19" s="12">
        <v>1</v>
      </c>
      <c r="B19" s="6" t="s">
        <v>622</v>
      </c>
      <c r="C19" s="43" t="s">
        <v>415</v>
      </c>
      <c r="D19" s="6" t="s">
        <v>169</v>
      </c>
      <c r="E19" s="34" t="s">
        <v>623</v>
      </c>
      <c r="F19" t="s">
        <v>554</v>
      </c>
      <c r="G19" s="44" t="s">
        <v>524</v>
      </c>
      <c r="H19" s="6"/>
    </row>
    <row r="20" spans="1:8" s="1" customFormat="1" ht="12.75">
      <c r="A20" s="16">
        <v>2</v>
      </c>
      <c r="B20" s="13" t="s">
        <v>624</v>
      </c>
      <c r="C20" s="60" t="s">
        <v>625</v>
      </c>
      <c r="D20" s="13" t="s">
        <v>165</v>
      </c>
      <c r="E20" s="61" t="s">
        <v>626</v>
      </c>
      <c r="G20" s="62" t="s">
        <v>519</v>
      </c>
      <c r="H20" s="13"/>
    </row>
    <row r="21" spans="1:8" ht="12.75">
      <c r="A21" s="12">
        <v>3</v>
      </c>
      <c r="B21" s="6" t="s">
        <v>627</v>
      </c>
      <c r="C21" s="43" t="s">
        <v>628</v>
      </c>
      <c r="D21" s="6" t="s">
        <v>611</v>
      </c>
      <c r="E21" s="34" t="s">
        <v>629</v>
      </c>
      <c r="G21" s="44" t="s">
        <v>525</v>
      </c>
      <c r="H21" s="6"/>
    </row>
    <row r="22" spans="1:8" ht="12.75">
      <c r="A22" s="12">
        <v>4</v>
      </c>
      <c r="B22" s="6" t="s">
        <v>630</v>
      </c>
      <c r="C22" s="43" t="s">
        <v>268</v>
      </c>
      <c r="D22" s="6" t="s">
        <v>158</v>
      </c>
      <c r="E22" s="34" t="s">
        <v>631</v>
      </c>
      <c r="G22" s="44"/>
      <c r="H22" s="6"/>
    </row>
    <row r="23" spans="1:8" ht="12.75">
      <c r="A23" s="12">
        <v>5</v>
      </c>
      <c r="B23" s="6" t="s">
        <v>632</v>
      </c>
      <c r="C23" s="43" t="s">
        <v>633</v>
      </c>
      <c r="D23" s="6" t="s">
        <v>611</v>
      </c>
      <c r="E23" s="34" t="s">
        <v>634</v>
      </c>
      <c r="G23" s="44"/>
      <c r="H23" s="6"/>
    </row>
    <row r="24" spans="1:8" ht="12.75">
      <c r="A24" s="12">
        <v>6</v>
      </c>
      <c r="B24" s="6" t="s">
        <v>635</v>
      </c>
      <c r="C24" s="43" t="s">
        <v>636</v>
      </c>
      <c r="D24" s="6" t="s">
        <v>165</v>
      </c>
      <c r="E24" s="34" t="s">
        <v>637</v>
      </c>
      <c r="F24" s="12"/>
      <c r="G24" s="12"/>
      <c r="H24" s="6"/>
    </row>
    <row r="25" spans="1:8" ht="12.75">
      <c r="A25" s="6"/>
      <c r="B25" s="6" t="s">
        <v>59</v>
      </c>
      <c r="C25" s="6" t="s">
        <v>59</v>
      </c>
      <c r="D25" s="6" t="s">
        <v>59</v>
      </c>
      <c r="E25" s="40"/>
      <c r="F25" s="6"/>
      <c r="G25" s="6"/>
      <c r="H25" s="6"/>
    </row>
    <row r="26" spans="1:8" ht="12.75">
      <c r="A26" s="45" t="s">
        <v>585</v>
      </c>
      <c r="B26" s="45"/>
      <c r="C26" s="46"/>
      <c r="D26" s="6"/>
      <c r="E26" s="40"/>
      <c r="F26" s="6"/>
      <c r="G26" s="6"/>
      <c r="H26" s="6"/>
    </row>
    <row r="27" spans="1:8" ht="12.75">
      <c r="A27" s="47" t="s">
        <v>638</v>
      </c>
      <c r="B27" s="47"/>
      <c r="C27" s="48"/>
      <c r="D27" s="6"/>
      <c r="E27" s="40"/>
      <c r="F27" s="6"/>
      <c r="G27" s="6"/>
      <c r="H27" s="6"/>
    </row>
    <row r="28" spans="1:8" ht="12.75">
      <c r="A28" s="12">
        <v>1</v>
      </c>
      <c r="B28" s="6" t="s">
        <v>639</v>
      </c>
      <c r="C28" s="43" t="s">
        <v>640</v>
      </c>
      <c r="D28" s="6" t="s">
        <v>611</v>
      </c>
      <c r="E28" s="34" t="s">
        <v>641</v>
      </c>
      <c r="F28" t="s">
        <v>554</v>
      </c>
      <c r="G28" s="44" t="s">
        <v>523</v>
      </c>
      <c r="H28" s="6"/>
    </row>
    <row r="29" spans="1:8" ht="12.75">
      <c r="A29" s="12">
        <v>2</v>
      </c>
      <c r="B29" s="6" t="s">
        <v>642</v>
      </c>
      <c r="C29" s="43" t="s">
        <v>643</v>
      </c>
      <c r="D29" s="6" t="s">
        <v>162</v>
      </c>
      <c r="E29" s="34" t="s">
        <v>623</v>
      </c>
      <c r="G29" s="44" t="s">
        <v>529</v>
      </c>
      <c r="H29" s="6"/>
    </row>
    <row r="30" spans="1:8" ht="12.75">
      <c r="A30" s="12">
        <v>3</v>
      </c>
      <c r="B30" s="6" t="s">
        <v>644</v>
      </c>
      <c r="C30" s="43" t="s">
        <v>268</v>
      </c>
      <c r="D30" s="6" t="s">
        <v>617</v>
      </c>
      <c r="E30" s="34" t="s">
        <v>645</v>
      </c>
      <c r="G30" s="44" t="s">
        <v>526</v>
      </c>
      <c r="H30" s="6"/>
    </row>
    <row r="31" spans="1:8" ht="12.75">
      <c r="A31" s="12">
        <v>4</v>
      </c>
      <c r="B31" s="6" t="s">
        <v>646</v>
      </c>
      <c r="C31" s="43" t="s">
        <v>332</v>
      </c>
      <c r="D31" s="6" t="s">
        <v>165</v>
      </c>
      <c r="E31" s="34" t="s">
        <v>647</v>
      </c>
      <c r="G31" s="44" t="s">
        <v>530</v>
      </c>
      <c r="H31" s="6"/>
    </row>
    <row r="32" spans="1:8" ht="12.75">
      <c r="A32" s="12">
        <v>5</v>
      </c>
      <c r="B32" s="6" t="s">
        <v>648</v>
      </c>
      <c r="C32" s="43" t="s">
        <v>649</v>
      </c>
      <c r="D32" s="6" t="s">
        <v>162</v>
      </c>
      <c r="E32" s="34" t="s">
        <v>650</v>
      </c>
      <c r="F32" s="12"/>
      <c r="G32" s="12"/>
      <c r="H32" s="6"/>
    </row>
    <row r="33" spans="1:8" ht="12.75">
      <c r="A33" s="12"/>
      <c r="B33" s="6"/>
      <c r="C33" s="43"/>
      <c r="D33" s="6"/>
      <c r="E33" s="34"/>
      <c r="F33" s="12"/>
      <c r="G33" s="12"/>
      <c r="H33" s="6"/>
    </row>
    <row r="34" spans="1:8" ht="12.75">
      <c r="A34" s="45" t="s">
        <v>585</v>
      </c>
      <c r="B34" s="45"/>
      <c r="C34" s="46"/>
      <c r="D34" s="6"/>
      <c r="E34" s="40"/>
      <c r="F34" s="6"/>
      <c r="G34" s="6"/>
      <c r="H34" s="6"/>
    </row>
    <row r="35" spans="1:8" ht="12.75">
      <c r="A35" s="47" t="s">
        <v>651</v>
      </c>
      <c r="B35" s="47"/>
      <c r="C35" s="48"/>
      <c r="D35" s="6"/>
      <c r="E35" s="40"/>
      <c r="F35" s="6"/>
      <c r="G35" s="6"/>
      <c r="H35" s="6"/>
    </row>
    <row r="36" spans="1:8" ht="12.75">
      <c r="A36" s="12">
        <v>1</v>
      </c>
      <c r="B36" s="6" t="s">
        <v>652</v>
      </c>
      <c r="C36" s="43" t="s">
        <v>268</v>
      </c>
      <c r="D36" s="6" t="s">
        <v>158</v>
      </c>
      <c r="E36" s="34" t="s">
        <v>653</v>
      </c>
      <c r="F36" t="s">
        <v>554</v>
      </c>
      <c r="G36" s="44" t="s">
        <v>522</v>
      </c>
      <c r="H36" s="6"/>
    </row>
    <row r="37" spans="1:8" ht="12.75">
      <c r="A37" s="12">
        <v>2</v>
      </c>
      <c r="B37" s="6" t="s">
        <v>654</v>
      </c>
      <c r="C37" s="43" t="s">
        <v>655</v>
      </c>
      <c r="D37" s="6" t="s">
        <v>620</v>
      </c>
      <c r="E37" s="34" t="s">
        <v>568</v>
      </c>
      <c r="G37" s="44" t="s">
        <v>521</v>
      </c>
      <c r="H37" s="6"/>
    </row>
    <row r="38" spans="1:8" ht="12.75">
      <c r="A38" s="12">
        <v>3</v>
      </c>
      <c r="B38" s="6" t="s">
        <v>656</v>
      </c>
      <c r="C38" s="43" t="s">
        <v>657</v>
      </c>
      <c r="D38" s="6" t="s">
        <v>162</v>
      </c>
      <c r="E38" s="34" t="s">
        <v>658</v>
      </c>
      <c r="G38" s="44"/>
      <c r="H38" s="6"/>
    </row>
    <row r="39" spans="1:8" ht="12.75">
      <c r="A39" s="12">
        <v>4</v>
      </c>
      <c r="B39" s="6" t="s">
        <v>659</v>
      </c>
      <c r="C39" s="43" t="s">
        <v>609</v>
      </c>
      <c r="D39" s="6" t="s">
        <v>165</v>
      </c>
      <c r="E39" s="34" t="s">
        <v>660</v>
      </c>
      <c r="G39" s="44"/>
      <c r="H39" s="6"/>
    </row>
    <row r="40" spans="1:8" ht="12.75">
      <c r="A40" s="12">
        <v>5</v>
      </c>
      <c r="B40" s="6" t="s">
        <v>661</v>
      </c>
      <c r="C40" s="43" t="s">
        <v>662</v>
      </c>
      <c r="D40" s="6" t="s">
        <v>165</v>
      </c>
      <c r="E40" s="34" t="s">
        <v>663</v>
      </c>
      <c r="F40" s="12"/>
      <c r="G40" s="12"/>
      <c r="H40" s="6"/>
    </row>
    <row r="41" spans="1:8" ht="12.75">
      <c r="A41" s="12"/>
      <c r="B41" s="6" t="s">
        <v>664</v>
      </c>
      <c r="C41" s="43" t="s">
        <v>268</v>
      </c>
      <c r="D41" s="6" t="s">
        <v>506</v>
      </c>
      <c r="E41" s="34" t="s">
        <v>546</v>
      </c>
      <c r="F41" s="12"/>
      <c r="G41" s="12"/>
      <c r="H41" s="6"/>
    </row>
    <row r="42" spans="1:8" ht="12.75">
      <c r="A42" s="12"/>
      <c r="B42" s="6"/>
      <c r="C42" s="43"/>
      <c r="D42" s="6"/>
      <c r="E42" s="34"/>
      <c r="F42" s="12"/>
      <c r="G42" s="12"/>
      <c r="H42" s="6"/>
    </row>
    <row r="43" spans="1:8" ht="12.75">
      <c r="A43" s="45" t="s">
        <v>587</v>
      </c>
      <c r="B43" s="45"/>
      <c r="C43" s="43"/>
      <c r="D43" s="6"/>
      <c r="E43" s="34"/>
      <c r="F43" s="12"/>
      <c r="G43" s="12"/>
      <c r="H43" s="6"/>
    </row>
    <row r="44" spans="1:8" ht="12.75">
      <c r="A44" s="47" t="s">
        <v>560</v>
      </c>
      <c r="B44" s="47"/>
      <c r="C44" s="43"/>
      <c r="D44" s="6"/>
      <c r="E44" s="34"/>
      <c r="F44" s="12"/>
      <c r="G44" s="12"/>
      <c r="H44" s="6"/>
    </row>
    <row r="45" spans="1:8" ht="12.75">
      <c r="A45" s="12">
        <v>1</v>
      </c>
      <c r="B45" s="6" t="s">
        <v>717</v>
      </c>
      <c r="C45" s="43" t="s">
        <v>268</v>
      </c>
      <c r="D45" s="6" t="s">
        <v>506</v>
      </c>
      <c r="E45" s="34" t="s">
        <v>888</v>
      </c>
      <c r="F45" s="12" t="s">
        <v>558</v>
      </c>
      <c r="G45" s="44">
        <v>11</v>
      </c>
      <c r="H45" s="6"/>
    </row>
    <row r="46" spans="1:8" ht="12.75">
      <c r="A46" s="12">
        <v>2</v>
      </c>
      <c r="B46" s="6" t="s">
        <v>820</v>
      </c>
      <c r="C46" s="43" t="s">
        <v>415</v>
      </c>
      <c r="D46" s="6" t="s">
        <v>707</v>
      </c>
      <c r="E46" s="34" t="s">
        <v>889</v>
      </c>
      <c r="F46" s="12"/>
      <c r="G46" s="44">
        <v>9</v>
      </c>
      <c r="H46" s="6"/>
    </row>
    <row r="47" spans="1:8" ht="12.75">
      <c r="A47" s="12">
        <v>3</v>
      </c>
      <c r="B47" s="6" t="s">
        <v>890</v>
      </c>
      <c r="C47" s="43" t="s">
        <v>891</v>
      </c>
      <c r="D47" s="6" t="s">
        <v>620</v>
      </c>
      <c r="E47" s="34" t="s">
        <v>889</v>
      </c>
      <c r="F47" s="12"/>
      <c r="G47" s="44">
        <v>8</v>
      </c>
      <c r="H47" s="6"/>
    </row>
    <row r="48" spans="1:8" ht="12.75">
      <c r="A48" s="12">
        <v>4</v>
      </c>
      <c r="B48" s="6" t="s">
        <v>892</v>
      </c>
      <c r="C48" s="43" t="s">
        <v>310</v>
      </c>
      <c r="D48" s="6" t="s">
        <v>611</v>
      </c>
      <c r="E48" s="34" t="s">
        <v>893</v>
      </c>
      <c r="F48" s="12"/>
      <c r="G48" s="44">
        <v>7</v>
      </c>
      <c r="H48" s="6"/>
    </row>
    <row r="49" spans="1:8" ht="12.75">
      <c r="A49" s="12">
        <v>5</v>
      </c>
      <c r="B49" s="6" t="s">
        <v>818</v>
      </c>
      <c r="C49" s="43" t="s">
        <v>1252</v>
      </c>
      <c r="D49" s="6" t="s">
        <v>506</v>
      </c>
      <c r="E49" s="34" t="s">
        <v>894</v>
      </c>
      <c r="F49" s="12"/>
      <c r="G49" s="44">
        <v>6</v>
      </c>
      <c r="H49" s="6"/>
    </row>
    <row r="50" spans="1:8" ht="12.75">
      <c r="A50" s="12">
        <v>6</v>
      </c>
      <c r="B50" s="6" t="s">
        <v>721</v>
      </c>
      <c r="C50" s="43" t="s">
        <v>722</v>
      </c>
      <c r="D50" s="6" t="s">
        <v>162</v>
      </c>
      <c r="E50" s="34" t="s">
        <v>895</v>
      </c>
      <c r="F50" s="12"/>
      <c r="G50" s="44">
        <v>5</v>
      </c>
      <c r="H50" s="6"/>
    </row>
    <row r="51" spans="1:8" ht="12.75">
      <c r="A51" s="12">
        <v>7</v>
      </c>
      <c r="B51" s="6" t="s">
        <v>896</v>
      </c>
      <c r="C51" s="43" t="s">
        <v>1253</v>
      </c>
      <c r="D51" s="6" t="s">
        <v>506</v>
      </c>
      <c r="E51" s="34" t="s">
        <v>897</v>
      </c>
      <c r="F51" s="12"/>
      <c r="G51" s="44">
        <v>4</v>
      </c>
      <c r="H51" s="6"/>
    </row>
    <row r="52" spans="1:8" ht="12.75">
      <c r="A52" s="12">
        <v>8</v>
      </c>
      <c r="B52" s="6" t="s">
        <v>834</v>
      </c>
      <c r="C52" s="43" t="s">
        <v>268</v>
      </c>
      <c r="D52" s="6" t="s">
        <v>506</v>
      </c>
      <c r="E52" s="34" t="s">
        <v>898</v>
      </c>
      <c r="F52" s="12"/>
      <c r="G52" s="44">
        <v>3</v>
      </c>
      <c r="H52" s="6"/>
    </row>
    <row r="53" spans="1:8" ht="12.75">
      <c r="A53" s="12">
        <v>9</v>
      </c>
      <c r="B53" s="6" t="s">
        <v>836</v>
      </c>
      <c r="C53" s="43" t="s">
        <v>1255</v>
      </c>
      <c r="D53" s="6" t="s">
        <v>158</v>
      </c>
      <c r="E53" s="34" t="s">
        <v>899</v>
      </c>
      <c r="F53" s="12"/>
      <c r="G53" s="44">
        <v>2</v>
      </c>
      <c r="H53" s="6"/>
    </row>
    <row r="54" spans="1:8" ht="12.75">
      <c r="A54" s="12">
        <v>10</v>
      </c>
      <c r="B54" s="6" t="s">
        <v>900</v>
      </c>
      <c r="C54" s="43" t="s">
        <v>268</v>
      </c>
      <c r="D54" s="6" t="s">
        <v>506</v>
      </c>
      <c r="E54" s="34" t="s">
        <v>901</v>
      </c>
      <c r="F54" s="12"/>
      <c r="G54" s="44">
        <v>1</v>
      </c>
      <c r="H54" s="6"/>
    </row>
    <row r="55" spans="1:8" ht="12.75">
      <c r="A55" s="6"/>
      <c r="B55" s="6"/>
      <c r="C55" s="6"/>
      <c r="D55" s="6"/>
      <c r="E55" s="40"/>
      <c r="F55" s="6"/>
      <c r="G55" s="6"/>
      <c r="H55" s="6"/>
    </row>
    <row r="56" spans="1:8" ht="12.75">
      <c r="A56" s="45" t="s">
        <v>587</v>
      </c>
      <c r="B56" s="45"/>
      <c r="C56" s="46"/>
      <c r="D56" s="6"/>
      <c r="E56" s="40"/>
      <c r="F56" s="6"/>
      <c r="G56" s="6"/>
      <c r="H56" s="6"/>
    </row>
    <row r="57" spans="1:8" ht="12.75">
      <c r="A57" s="47" t="s">
        <v>561</v>
      </c>
      <c r="B57" s="47"/>
      <c r="C57" s="46"/>
      <c r="D57" s="6"/>
      <c r="E57" s="40"/>
      <c r="F57" s="6"/>
      <c r="G57" s="6"/>
      <c r="H57" s="6"/>
    </row>
    <row r="58" spans="1:8" ht="12.75">
      <c r="A58" s="12">
        <v>1</v>
      </c>
      <c r="B58" s="6" t="s">
        <v>838</v>
      </c>
      <c r="C58" s="43" t="s">
        <v>643</v>
      </c>
      <c r="D58" s="6" t="s">
        <v>620</v>
      </c>
      <c r="E58" s="34" t="s">
        <v>902</v>
      </c>
      <c r="F58" t="s">
        <v>558</v>
      </c>
      <c r="G58" s="44"/>
      <c r="H58" s="6"/>
    </row>
    <row r="59" spans="1:8" ht="12.75">
      <c r="A59" s="12">
        <v>2</v>
      </c>
      <c r="B59" s="6" t="s">
        <v>829</v>
      </c>
      <c r="C59" s="43" t="s">
        <v>268</v>
      </c>
      <c r="D59" s="6" t="s">
        <v>617</v>
      </c>
      <c r="E59" s="34" t="s">
        <v>903</v>
      </c>
      <c r="G59" s="44"/>
      <c r="H59" s="6"/>
    </row>
    <row r="60" spans="1:8" ht="12.75">
      <c r="A60" s="12">
        <v>3</v>
      </c>
      <c r="B60" s="6" t="s">
        <v>841</v>
      </c>
      <c r="C60" s="43" t="s">
        <v>839</v>
      </c>
      <c r="D60" s="6" t="s">
        <v>165</v>
      </c>
      <c r="E60" s="34" t="s">
        <v>904</v>
      </c>
      <c r="G60" s="44"/>
      <c r="H60" s="6"/>
    </row>
    <row r="61" spans="1:8" ht="12.75">
      <c r="A61" s="12">
        <v>4</v>
      </c>
      <c r="B61" s="6" t="s">
        <v>905</v>
      </c>
      <c r="C61" s="43" t="s">
        <v>906</v>
      </c>
      <c r="D61" s="6" t="s">
        <v>611</v>
      </c>
      <c r="E61" s="34" t="s">
        <v>907</v>
      </c>
      <c r="G61" s="44"/>
      <c r="H61" s="6"/>
    </row>
    <row r="62" spans="1:8" ht="12.75">
      <c r="A62" s="12">
        <v>5</v>
      </c>
      <c r="B62" s="6" t="s">
        <v>908</v>
      </c>
      <c r="C62" s="43" t="s">
        <v>268</v>
      </c>
      <c r="D62" s="6" t="s">
        <v>617</v>
      </c>
      <c r="E62" s="34" t="s">
        <v>909</v>
      </c>
      <c r="G62" s="44"/>
      <c r="H62" s="6"/>
    </row>
    <row r="63" spans="1:8" ht="12.75">
      <c r="A63" s="12">
        <v>6</v>
      </c>
      <c r="B63" s="6" t="s">
        <v>724</v>
      </c>
      <c r="C63" s="43" t="s">
        <v>268</v>
      </c>
      <c r="D63" s="6" t="s">
        <v>707</v>
      </c>
      <c r="E63" s="34" t="s">
        <v>910</v>
      </c>
      <c r="G63" s="44"/>
      <c r="H63" s="6"/>
    </row>
    <row r="64" spans="1:8" ht="12.75">
      <c r="A64" s="12">
        <v>7</v>
      </c>
      <c r="B64" s="6" t="s">
        <v>911</v>
      </c>
      <c r="C64" s="43" t="s">
        <v>415</v>
      </c>
      <c r="D64" s="6" t="s">
        <v>707</v>
      </c>
      <c r="E64" s="34" t="s">
        <v>912</v>
      </c>
      <c r="G64" s="44"/>
      <c r="H64" s="6"/>
    </row>
    <row r="65" spans="1:8" ht="12.75">
      <c r="A65" s="12">
        <v>8</v>
      </c>
      <c r="B65" s="6" t="s">
        <v>661</v>
      </c>
      <c r="C65" s="43" t="s">
        <v>662</v>
      </c>
      <c r="D65" s="6" t="s">
        <v>165</v>
      </c>
      <c r="E65" s="34" t="s">
        <v>913</v>
      </c>
      <c r="G65" s="44"/>
      <c r="H65" s="6"/>
    </row>
    <row r="66" spans="1:8" ht="12.75">
      <c r="A66" s="12">
        <v>9</v>
      </c>
      <c r="B66" s="6" t="s">
        <v>914</v>
      </c>
      <c r="C66" s="43" t="s">
        <v>915</v>
      </c>
      <c r="D66" s="6" t="s">
        <v>916</v>
      </c>
      <c r="E66" s="34" t="s">
        <v>917</v>
      </c>
      <c r="G66" s="44" t="s">
        <v>23</v>
      </c>
      <c r="H66" s="6"/>
    </row>
    <row r="67" spans="1:8" ht="12.75">
      <c r="A67" s="12">
        <v>10</v>
      </c>
      <c r="B67" s="6" t="s">
        <v>918</v>
      </c>
      <c r="C67" s="43" t="s">
        <v>919</v>
      </c>
      <c r="D67" s="6" t="s">
        <v>620</v>
      </c>
      <c r="E67" s="34" t="s">
        <v>920</v>
      </c>
      <c r="G67" s="44"/>
      <c r="H67" s="6"/>
    </row>
    <row r="68" spans="1:8" ht="12.75">
      <c r="A68" s="12">
        <v>11</v>
      </c>
      <c r="B68" s="6" t="s">
        <v>921</v>
      </c>
      <c r="C68" s="43" t="s">
        <v>922</v>
      </c>
      <c r="D68" s="6" t="s">
        <v>620</v>
      </c>
      <c r="E68" s="34" t="s">
        <v>923</v>
      </c>
      <c r="G68" s="44"/>
      <c r="H68" s="6"/>
    </row>
    <row r="69" spans="1:8" ht="12.75">
      <c r="A69" s="12"/>
      <c r="B69" s="6" t="s">
        <v>704</v>
      </c>
      <c r="C69" s="43" t="s">
        <v>1254</v>
      </c>
      <c r="D69" s="6" t="s">
        <v>158</v>
      </c>
      <c r="E69" s="34" t="s">
        <v>61</v>
      </c>
      <c r="G69" s="44"/>
      <c r="H69" s="6"/>
    </row>
    <row r="70" spans="1:8" ht="12.75">
      <c r="A70" s="6"/>
      <c r="B70" s="6" t="s">
        <v>59</v>
      </c>
      <c r="C70" s="6" t="s">
        <v>59</v>
      </c>
      <c r="D70" s="6" t="s">
        <v>59</v>
      </c>
      <c r="E70" s="40"/>
      <c r="F70" s="6"/>
      <c r="G70" s="6"/>
      <c r="H70" s="6"/>
    </row>
    <row r="71" spans="1:8" ht="12.75">
      <c r="A71" s="45" t="s">
        <v>588</v>
      </c>
      <c r="B71" s="45"/>
      <c r="C71" s="46"/>
      <c r="D71" s="6"/>
      <c r="E71" s="40"/>
      <c r="F71" s="6"/>
      <c r="G71" s="6"/>
      <c r="H71" s="6"/>
    </row>
    <row r="72" spans="1:8" ht="12.75">
      <c r="A72" s="47" t="s">
        <v>924</v>
      </c>
      <c r="B72" s="47"/>
      <c r="C72" s="48"/>
      <c r="D72" s="6"/>
      <c r="E72" s="40"/>
      <c r="F72" s="6"/>
      <c r="G72" s="6"/>
      <c r="H72" s="6"/>
    </row>
    <row r="73" spans="1:8" ht="12.75">
      <c r="A73" s="12">
        <v>1</v>
      </c>
      <c r="B73" s="6" t="s">
        <v>855</v>
      </c>
      <c r="C73" s="43" t="s">
        <v>1256</v>
      </c>
      <c r="D73" s="6" t="s">
        <v>169</v>
      </c>
      <c r="E73" s="34" t="s">
        <v>925</v>
      </c>
      <c r="F73" t="s">
        <v>554</v>
      </c>
      <c r="G73" s="44">
        <v>11</v>
      </c>
      <c r="H73" s="6"/>
    </row>
    <row r="74" spans="1:8" ht="12.75">
      <c r="A74" s="12">
        <v>2</v>
      </c>
      <c r="B74" s="6" t="s">
        <v>795</v>
      </c>
      <c r="C74" s="43" t="s">
        <v>280</v>
      </c>
      <c r="D74" s="6" t="s">
        <v>165</v>
      </c>
      <c r="E74" s="34" t="s">
        <v>926</v>
      </c>
      <c r="G74" s="44">
        <v>9</v>
      </c>
      <c r="H74" s="6"/>
    </row>
    <row r="75" spans="1:8" ht="12.75">
      <c r="A75" s="12">
        <v>3</v>
      </c>
      <c r="B75" s="6" t="s">
        <v>779</v>
      </c>
      <c r="C75" s="43" t="s">
        <v>323</v>
      </c>
      <c r="D75" s="6" t="s">
        <v>165</v>
      </c>
      <c r="E75" s="34" t="s">
        <v>927</v>
      </c>
      <c r="G75" s="44">
        <v>8</v>
      </c>
      <c r="H75" s="6"/>
    </row>
    <row r="76" spans="1:8" ht="12.75">
      <c r="A76" s="12">
        <v>4</v>
      </c>
      <c r="B76" s="6" t="s">
        <v>780</v>
      </c>
      <c r="C76" s="43" t="s">
        <v>781</v>
      </c>
      <c r="D76" s="6" t="s">
        <v>165</v>
      </c>
      <c r="E76" s="34" t="s">
        <v>559</v>
      </c>
      <c r="G76" s="44"/>
      <c r="H76" s="6"/>
    </row>
    <row r="77" spans="1:8" ht="12.75">
      <c r="A77" s="12"/>
      <c r="B77" s="6" t="s">
        <v>928</v>
      </c>
      <c r="C77" s="43" t="s">
        <v>929</v>
      </c>
      <c r="D77" s="6" t="s">
        <v>165</v>
      </c>
      <c r="E77" s="34" t="s">
        <v>114</v>
      </c>
      <c r="G77" s="44"/>
      <c r="H77" s="6"/>
    </row>
    <row r="78" spans="1:8" ht="12.75">
      <c r="A78" s="6"/>
      <c r="B78" s="6" t="s">
        <v>59</v>
      </c>
      <c r="C78" s="6" t="s">
        <v>59</v>
      </c>
      <c r="D78" s="6" t="s">
        <v>59</v>
      </c>
      <c r="E78" s="40"/>
      <c r="F78" s="6"/>
      <c r="G78" s="6"/>
      <c r="H78" s="6"/>
    </row>
    <row r="79" spans="1:8" ht="12.75">
      <c r="A79" s="45" t="s">
        <v>588</v>
      </c>
      <c r="B79" s="45"/>
      <c r="C79" s="46"/>
      <c r="D79" s="6" t="s">
        <v>59</v>
      </c>
      <c r="E79" s="40"/>
      <c r="F79" s="6"/>
      <c r="G79" s="6"/>
      <c r="H79" s="6"/>
    </row>
    <row r="80" spans="1:8" ht="12.75">
      <c r="A80" s="47" t="s">
        <v>930</v>
      </c>
      <c r="B80" s="47"/>
      <c r="C80" s="48"/>
      <c r="D80" s="6"/>
      <c r="E80" s="40"/>
      <c r="F80" s="6"/>
      <c r="G80" s="6"/>
      <c r="H80" s="6"/>
    </row>
    <row r="81" spans="1:8" ht="12.75">
      <c r="A81" s="12">
        <v>1</v>
      </c>
      <c r="B81" s="6" t="s">
        <v>766</v>
      </c>
      <c r="C81" s="43" t="s">
        <v>347</v>
      </c>
      <c r="D81" s="6" t="s">
        <v>611</v>
      </c>
      <c r="E81" s="34" t="s">
        <v>931</v>
      </c>
      <c r="F81" t="s">
        <v>554</v>
      </c>
      <c r="G81" s="44">
        <v>7</v>
      </c>
      <c r="H81" s="6"/>
    </row>
    <row r="82" spans="1:8" ht="12.75">
      <c r="A82" s="12">
        <v>2</v>
      </c>
      <c r="B82" s="6" t="s">
        <v>881</v>
      </c>
      <c r="C82" s="43" t="s">
        <v>415</v>
      </c>
      <c r="D82" s="6" t="s">
        <v>882</v>
      </c>
      <c r="E82" s="34" t="s">
        <v>932</v>
      </c>
      <c r="G82" s="44">
        <v>6</v>
      </c>
      <c r="H82" s="6"/>
    </row>
    <row r="83" spans="1:8" ht="12.75">
      <c r="A83" s="12">
        <v>3</v>
      </c>
      <c r="B83" s="6" t="s">
        <v>933</v>
      </c>
      <c r="C83" s="43" t="s">
        <v>415</v>
      </c>
      <c r="D83" s="6" t="s">
        <v>617</v>
      </c>
      <c r="E83" s="34" t="s">
        <v>934</v>
      </c>
      <c r="G83" s="44">
        <v>4</v>
      </c>
      <c r="H83" s="6"/>
    </row>
    <row r="84" spans="1:8" ht="12.75">
      <c r="A84" s="12">
        <v>4</v>
      </c>
      <c r="B84" s="6" t="s">
        <v>935</v>
      </c>
      <c r="C84" s="43" t="s">
        <v>258</v>
      </c>
      <c r="D84" s="6" t="s">
        <v>707</v>
      </c>
      <c r="E84" s="34" t="s">
        <v>936</v>
      </c>
      <c r="G84" s="44"/>
      <c r="H84" s="6"/>
    </row>
    <row r="85" spans="1:8" ht="12.75">
      <c r="A85" s="12"/>
      <c r="B85" s="6"/>
      <c r="C85" s="43"/>
      <c r="D85" s="6"/>
      <c r="E85" s="34"/>
      <c r="G85" s="44"/>
      <c r="H85" s="6"/>
    </row>
    <row r="86" spans="1:8" ht="12.75">
      <c r="A86" s="45" t="s">
        <v>588</v>
      </c>
      <c r="B86" s="45"/>
      <c r="C86" s="46"/>
      <c r="D86" s="6" t="s">
        <v>59</v>
      </c>
      <c r="E86" s="40"/>
      <c r="F86" s="6"/>
      <c r="G86" s="6"/>
      <c r="H86" s="6"/>
    </row>
    <row r="87" spans="1:8" ht="12.75">
      <c r="A87" s="47" t="s">
        <v>937</v>
      </c>
      <c r="B87" s="47"/>
      <c r="C87" s="48"/>
      <c r="D87" s="6"/>
      <c r="E87" s="40"/>
      <c r="F87" s="6"/>
      <c r="G87" s="6"/>
      <c r="H87" s="6"/>
    </row>
    <row r="88" spans="1:8" ht="12.75">
      <c r="A88" s="12">
        <v>1</v>
      </c>
      <c r="B88" s="6" t="s">
        <v>938</v>
      </c>
      <c r="C88" s="43" t="s">
        <v>286</v>
      </c>
      <c r="D88" s="6" t="s">
        <v>617</v>
      </c>
      <c r="E88" s="34" t="s">
        <v>939</v>
      </c>
      <c r="F88" t="s">
        <v>554</v>
      </c>
      <c r="G88" s="44">
        <v>5</v>
      </c>
      <c r="H88" s="6"/>
    </row>
    <row r="89" spans="1:8" ht="12.75">
      <c r="A89" s="12">
        <v>2</v>
      </c>
      <c r="B89" s="6" t="s">
        <v>652</v>
      </c>
      <c r="C89" s="43" t="s">
        <v>268</v>
      </c>
      <c r="D89" s="6" t="s">
        <v>801</v>
      </c>
      <c r="E89" s="34" t="s">
        <v>940</v>
      </c>
      <c r="G89" s="44">
        <v>3</v>
      </c>
      <c r="H89" s="6"/>
    </row>
    <row r="90" spans="1:8" ht="12.75">
      <c r="A90" s="12">
        <v>3</v>
      </c>
      <c r="B90" s="6" t="s">
        <v>646</v>
      </c>
      <c r="C90" s="43" t="s">
        <v>332</v>
      </c>
      <c r="D90" s="6" t="s">
        <v>165</v>
      </c>
      <c r="E90" s="34" t="s">
        <v>941</v>
      </c>
      <c r="G90" s="44">
        <v>2</v>
      </c>
      <c r="H90" s="6"/>
    </row>
    <row r="91" spans="1:8" ht="12.75">
      <c r="A91" s="12">
        <v>4</v>
      </c>
      <c r="B91" s="6" t="s">
        <v>776</v>
      </c>
      <c r="C91" s="43" t="s">
        <v>1257</v>
      </c>
      <c r="D91" s="6" t="s">
        <v>801</v>
      </c>
      <c r="E91" s="34" t="s">
        <v>942</v>
      </c>
      <c r="G91" s="44">
        <v>1</v>
      </c>
      <c r="H91" s="6"/>
    </row>
    <row r="92" spans="1:8" ht="12.75">
      <c r="A92" s="12"/>
      <c r="B92" s="6"/>
      <c r="C92" s="43"/>
      <c r="D92" s="6"/>
      <c r="E92" s="34"/>
      <c r="G92" s="44"/>
      <c r="H92" s="6"/>
    </row>
    <row r="93" spans="1:8" ht="12.75">
      <c r="A93" s="45" t="s">
        <v>588</v>
      </c>
      <c r="B93" s="45"/>
      <c r="C93" s="46"/>
      <c r="D93" s="6" t="s">
        <v>59</v>
      </c>
      <c r="E93" s="40"/>
      <c r="F93" s="6"/>
      <c r="G93" s="6"/>
      <c r="H93" s="6"/>
    </row>
    <row r="94" spans="1:8" ht="12.75">
      <c r="A94" s="47" t="s">
        <v>943</v>
      </c>
      <c r="B94" s="47"/>
      <c r="C94" s="48"/>
      <c r="D94" s="6"/>
      <c r="E94" s="40"/>
      <c r="F94" s="6"/>
      <c r="G94" s="6"/>
      <c r="H94" s="6"/>
    </row>
    <row r="95" spans="1:8" ht="12.75">
      <c r="A95" s="12">
        <v>1</v>
      </c>
      <c r="B95" s="6" t="s">
        <v>944</v>
      </c>
      <c r="C95" s="43" t="s">
        <v>945</v>
      </c>
      <c r="D95" s="6" t="s">
        <v>882</v>
      </c>
      <c r="E95" s="34" t="s">
        <v>946</v>
      </c>
      <c r="F95" t="s">
        <v>554</v>
      </c>
      <c r="G95" s="44"/>
      <c r="H95" s="6"/>
    </row>
    <row r="96" spans="1:8" ht="12.75">
      <c r="A96" s="12">
        <v>2</v>
      </c>
      <c r="B96" s="6" t="s">
        <v>782</v>
      </c>
      <c r="C96" s="43" t="s">
        <v>268</v>
      </c>
      <c r="D96" s="6" t="s">
        <v>801</v>
      </c>
      <c r="E96" s="34" t="s">
        <v>947</v>
      </c>
      <c r="G96" s="44"/>
      <c r="H96" s="6"/>
    </row>
    <row r="97" spans="1:8" ht="12.75">
      <c r="A97" s="12">
        <v>3</v>
      </c>
      <c r="B97" s="6" t="s">
        <v>778</v>
      </c>
      <c r="C97" s="43" t="s">
        <v>268</v>
      </c>
      <c r="D97" s="6" t="s">
        <v>801</v>
      </c>
      <c r="E97" s="34" t="s">
        <v>948</v>
      </c>
      <c r="G97" s="44"/>
      <c r="H97" s="6"/>
    </row>
    <row r="98" spans="1:8" ht="12.75">
      <c r="A98" s="12">
        <v>4</v>
      </c>
      <c r="B98" s="6" t="s">
        <v>949</v>
      </c>
      <c r="C98" s="43" t="s">
        <v>950</v>
      </c>
      <c r="D98" s="6" t="s">
        <v>611</v>
      </c>
      <c r="E98" s="34" t="s">
        <v>951</v>
      </c>
      <c r="G98" s="44"/>
      <c r="H98" s="6"/>
    </row>
    <row r="99" spans="1:8" ht="12.75">
      <c r="A99" s="12"/>
      <c r="B99" s="6"/>
      <c r="C99" s="43"/>
      <c r="D99" s="6"/>
      <c r="E99" s="34"/>
      <c r="G99" s="44"/>
      <c r="H99" s="6"/>
    </row>
    <row r="100" spans="1:8" ht="12.75">
      <c r="A100" s="45" t="s">
        <v>588</v>
      </c>
      <c r="B100" s="45"/>
      <c r="C100" s="46"/>
      <c r="D100" s="6" t="s">
        <v>59</v>
      </c>
      <c r="E100" s="40"/>
      <c r="F100" s="6"/>
      <c r="G100" s="44"/>
      <c r="H100" s="6"/>
    </row>
    <row r="101" spans="1:8" ht="12.75">
      <c r="A101" s="47" t="s">
        <v>952</v>
      </c>
      <c r="B101" s="47"/>
      <c r="C101" s="48"/>
      <c r="D101" s="6"/>
      <c r="E101" s="40"/>
      <c r="F101" s="6"/>
      <c r="G101" s="44"/>
      <c r="H101" s="6"/>
    </row>
    <row r="102" spans="1:8" ht="12.75">
      <c r="A102" s="12">
        <v>1</v>
      </c>
      <c r="B102" s="6" t="s">
        <v>953</v>
      </c>
      <c r="C102" s="43" t="s">
        <v>954</v>
      </c>
      <c r="D102" s="6" t="s">
        <v>296</v>
      </c>
      <c r="E102" s="34" t="s">
        <v>955</v>
      </c>
      <c r="F102" t="s">
        <v>554</v>
      </c>
      <c r="G102" s="44"/>
      <c r="H102" s="6"/>
    </row>
    <row r="103" spans="1:8" ht="12.75">
      <c r="A103" s="12">
        <v>2</v>
      </c>
      <c r="B103" s="6" t="s">
        <v>956</v>
      </c>
      <c r="C103" s="43" t="s">
        <v>268</v>
      </c>
      <c r="D103" s="6" t="s">
        <v>707</v>
      </c>
      <c r="E103" s="34" t="s">
        <v>957</v>
      </c>
      <c r="G103" s="44"/>
      <c r="H103" s="6"/>
    </row>
    <row r="104" spans="1:8" ht="12.75">
      <c r="A104" s="12">
        <v>3</v>
      </c>
      <c r="B104" s="6" t="s">
        <v>958</v>
      </c>
      <c r="C104" s="43" t="s">
        <v>959</v>
      </c>
      <c r="D104" s="6" t="s">
        <v>162</v>
      </c>
      <c r="E104" s="34" t="s">
        <v>960</v>
      </c>
      <c r="G104" s="44"/>
      <c r="H104" s="6"/>
    </row>
    <row r="105" spans="1:8" ht="12.75">
      <c r="A105" s="12">
        <v>4</v>
      </c>
      <c r="B105" s="6" t="s">
        <v>768</v>
      </c>
      <c r="C105" s="43" t="s">
        <v>769</v>
      </c>
      <c r="D105" s="6" t="s">
        <v>611</v>
      </c>
      <c r="E105" s="34" t="s">
        <v>961</v>
      </c>
      <c r="G105" s="44"/>
      <c r="H105" s="6"/>
    </row>
    <row r="106" spans="1:8" ht="12.75">
      <c r="A106" s="6"/>
      <c r="B106" s="6"/>
      <c r="C106" s="6"/>
      <c r="D106" s="6"/>
      <c r="E106" s="42"/>
      <c r="F106" s="6"/>
      <c r="G106" s="6"/>
      <c r="H106" s="6"/>
    </row>
    <row r="107" spans="1:8" ht="12.75">
      <c r="A107" s="45" t="s">
        <v>589</v>
      </c>
      <c r="B107" s="45"/>
      <c r="C107" s="46"/>
      <c r="D107" s="6"/>
      <c r="E107" s="40"/>
      <c r="F107" s="6"/>
      <c r="G107" s="6"/>
      <c r="H107" s="6"/>
    </row>
    <row r="108" spans="1:8" ht="12.75">
      <c r="A108" s="47" t="s">
        <v>560</v>
      </c>
      <c r="B108" s="47"/>
      <c r="C108" s="48"/>
      <c r="D108" s="6"/>
      <c r="E108" s="40"/>
      <c r="F108" s="6"/>
      <c r="G108" s="6"/>
      <c r="H108" s="6"/>
    </row>
    <row r="109" spans="1:8" ht="12.75">
      <c r="A109" s="12">
        <v>1</v>
      </c>
      <c r="B109" s="6" t="s">
        <v>962</v>
      </c>
      <c r="C109" s="43" t="s">
        <v>891</v>
      </c>
      <c r="D109" s="6" t="s">
        <v>620</v>
      </c>
      <c r="E109" s="34" t="s">
        <v>569</v>
      </c>
      <c r="F109" t="s">
        <v>554</v>
      </c>
      <c r="G109" s="44">
        <v>11</v>
      </c>
      <c r="H109" s="6"/>
    </row>
    <row r="110" spans="1:8" ht="12.75">
      <c r="A110" s="12">
        <v>2</v>
      </c>
      <c r="B110" s="6" t="s">
        <v>766</v>
      </c>
      <c r="C110" s="43" t="s">
        <v>347</v>
      </c>
      <c r="D110" s="6" t="s">
        <v>611</v>
      </c>
      <c r="E110" s="34" t="s">
        <v>963</v>
      </c>
      <c r="G110" s="44">
        <v>9</v>
      </c>
      <c r="H110" s="6"/>
    </row>
    <row r="111" spans="1:8" s="1" customFormat="1" ht="12.75">
      <c r="A111" s="16">
        <v>3</v>
      </c>
      <c r="B111" s="13" t="s">
        <v>624</v>
      </c>
      <c r="C111" s="60" t="s">
        <v>625</v>
      </c>
      <c r="D111" s="13" t="s">
        <v>165</v>
      </c>
      <c r="E111" s="61" t="s">
        <v>964</v>
      </c>
      <c r="G111" s="63">
        <v>8</v>
      </c>
      <c r="H111" s="13"/>
    </row>
    <row r="112" spans="1:8" ht="12.75">
      <c r="A112" s="12">
        <v>4</v>
      </c>
      <c r="B112" s="6" t="s">
        <v>763</v>
      </c>
      <c r="C112" s="43" t="s">
        <v>858</v>
      </c>
      <c r="D112" s="6" t="s">
        <v>506</v>
      </c>
      <c r="E112" s="34" t="s">
        <v>965</v>
      </c>
      <c r="G112" s="53">
        <v>2</v>
      </c>
      <c r="H112" s="6"/>
    </row>
    <row r="113" spans="1:8" ht="12.75">
      <c r="A113" s="12">
        <v>5</v>
      </c>
      <c r="B113" s="6" t="s">
        <v>892</v>
      </c>
      <c r="C113" s="43" t="s">
        <v>310</v>
      </c>
      <c r="D113" s="6" t="s">
        <v>611</v>
      </c>
      <c r="E113" s="34" t="s">
        <v>966</v>
      </c>
      <c r="G113" s="53">
        <v>1</v>
      </c>
      <c r="H113" s="6"/>
    </row>
    <row r="114" spans="1:8" ht="12.75">
      <c r="A114" s="12">
        <v>6</v>
      </c>
      <c r="B114" s="6" t="s">
        <v>967</v>
      </c>
      <c r="C114" s="43" t="s">
        <v>415</v>
      </c>
      <c r="D114" s="6" t="s">
        <v>617</v>
      </c>
      <c r="E114" s="34" t="s">
        <v>968</v>
      </c>
      <c r="G114" s="53"/>
      <c r="H114" s="6"/>
    </row>
    <row r="115" spans="1:8" ht="12.75">
      <c r="A115" s="6"/>
      <c r="B115" s="6" t="s">
        <v>59</v>
      </c>
      <c r="C115" s="6" t="s">
        <v>59</v>
      </c>
      <c r="D115" s="6" t="s">
        <v>59</v>
      </c>
      <c r="E115" s="42"/>
      <c r="F115" s="12"/>
      <c r="G115" s="6"/>
      <c r="H115" s="6"/>
    </row>
    <row r="116" spans="1:8" ht="12.75">
      <c r="A116" s="45" t="s">
        <v>589</v>
      </c>
      <c r="B116" s="45"/>
      <c r="C116" s="6" t="s">
        <v>59</v>
      </c>
      <c r="D116" s="6" t="s">
        <v>59</v>
      </c>
      <c r="E116" s="42"/>
      <c r="F116" s="12"/>
      <c r="G116" s="6"/>
      <c r="H116" s="6"/>
    </row>
    <row r="117" spans="1:8" ht="12.75">
      <c r="A117" s="47" t="s">
        <v>561</v>
      </c>
      <c r="B117" s="47"/>
      <c r="C117" s="6"/>
      <c r="D117" s="6"/>
      <c r="E117" s="42"/>
      <c r="F117" s="12"/>
      <c r="G117" s="6"/>
      <c r="H117" s="6"/>
    </row>
    <row r="118" spans="1:8" ht="12.75">
      <c r="A118" s="12">
        <v>1</v>
      </c>
      <c r="B118" s="6" t="s">
        <v>664</v>
      </c>
      <c r="C118" s="43" t="s">
        <v>268</v>
      </c>
      <c r="D118" s="6" t="s">
        <v>506</v>
      </c>
      <c r="E118" s="34" t="s">
        <v>969</v>
      </c>
      <c r="F118" t="s">
        <v>554</v>
      </c>
      <c r="G118" s="44">
        <v>7</v>
      </c>
      <c r="H118" s="6"/>
    </row>
    <row r="119" spans="1:8" ht="12.75">
      <c r="A119" s="12">
        <v>2</v>
      </c>
      <c r="B119" s="6" t="s">
        <v>773</v>
      </c>
      <c r="C119" s="43" t="s">
        <v>970</v>
      </c>
      <c r="D119" s="6" t="s">
        <v>162</v>
      </c>
      <c r="E119" s="34" t="s">
        <v>971</v>
      </c>
      <c r="G119" s="44">
        <v>6</v>
      </c>
      <c r="H119" s="6"/>
    </row>
    <row r="120" spans="1:8" ht="12.75">
      <c r="A120" s="12">
        <v>3</v>
      </c>
      <c r="B120" s="6" t="s">
        <v>761</v>
      </c>
      <c r="C120" s="43" t="s">
        <v>1258</v>
      </c>
      <c r="D120" s="6" t="s">
        <v>506</v>
      </c>
      <c r="E120" s="34" t="s">
        <v>972</v>
      </c>
      <c r="G120" s="44">
        <v>5</v>
      </c>
      <c r="H120" s="6"/>
    </row>
    <row r="121" spans="1:8" ht="12.75">
      <c r="A121" s="12">
        <v>4</v>
      </c>
      <c r="B121" s="6" t="s">
        <v>616</v>
      </c>
      <c r="C121" s="43" t="s">
        <v>286</v>
      </c>
      <c r="D121" s="6" t="s">
        <v>617</v>
      </c>
      <c r="E121" s="34" t="s">
        <v>973</v>
      </c>
      <c r="F121" s="12"/>
      <c r="G121" s="44">
        <v>4</v>
      </c>
      <c r="H121" s="6"/>
    </row>
    <row r="122" spans="1:8" ht="12.75">
      <c r="A122" s="12">
        <v>5</v>
      </c>
      <c r="B122" s="6" t="s">
        <v>824</v>
      </c>
      <c r="C122" s="43" t="s">
        <v>415</v>
      </c>
      <c r="D122" s="6" t="s">
        <v>707</v>
      </c>
      <c r="E122" s="34" t="s">
        <v>974</v>
      </c>
      <c r="F122" s="12"/>
      <c r="G122" s="44">
        <v>3</v>
      </c>
      <c r="H122" s="6"/>
    </row>
    <row r="123" spans="1:8" ht="12.75">
      <c r="A123" s="12">
        <v>6</v>
      </c>
      <c r="B123" s="6" t="s">
        <v>771</v>
      </c>
      <c r="C123" s="43" t="s">
        <v>772</v>
      </c>
      <c r="D123" s="6" t="s">
        <v>620</v>
      </c>
      <c r="E123" s="34" t="s">
        <v>975</v>
      </c>
      <c r="F123" s="12"/>
      <c r="G123" s="6"/>
      <c r="H123" s="6"/>
    </row>
    <row r="124" spans="1:8" ht="12.75">
      <c r="A124" s="6"/>
      <c r="B124" s="6" t="s">
        <v>59</v>
      </c>
      <c r="C124" s="6" t="s">
        <v>59</v>
      </c>
      <c r="D124" s="6" t="s">
        <v>59</v>
      </c>
      <c r="E124" s="42"/>
      <c r="F124" s="12"/>
      <c r="G124" s="6"/>
      <c r="H124" s="6"/>
    </row>
    <row r="125" spans="1:8" ht="12.75">
      <c r="A125" s="45" t="s">
        <v>589</v>
      </c>
      <c r="B125" s="45"/>
      <c r="C125" s="6" t="s">
        <v>59</v>
      </c>
      <c r="D125" s="6" t="s">
        <v>59</v>
      </c>
      <c r="E125" s="42"/>
      <c r="F125" s="12"/>
      <c r="G125" s="6"/>
      <c r="H125" s="6"/>
    </row>
    <row r="126" spans="1:8" ht="12.75">
      <c r="A126" s="47" t="s">
        <v>562</v>
      </c>
      <c r="B126" s="47"/>
      <c r="C126" s="6"/>
      <c r="D126" s="6"/>
      <c r="E126" s="42"/>
      <c r="F126" s="12"/>
      <c r="G126" s="6"/>
      <c r="H126" s="6"/>
    </row>
    <row r="127" spans="1:8" ht="12.75">
      <c r="A127" s="12">
        <v>1</v>
      </c>
      <c r="B127" s="6" t="s">
        <v>764</v>
      </c>
      <c r="C127" s="43" t="s">
        <v>415</v>
      </c>
      <c r="D127" s="6" t="s">
        <v>506</v>
      </c>
      <c r="E127" s="34" t="s">
        <v>976</v>
      </c>
      <c r="F127" t="s">
        <v>554</v>
      </c>
      <c r="G127" s="44"/>
      <c r="H127" s="6"/>
    </row>
    <row r="128" spans="1:8" ht="12.75">
      <c r="A128" s="12">
        <v>2</v>
      </c>
      <c r="B128" s="6" t="s">
        <v>786</v>
      </c>
      <c r="C128" s="43" t="s">
        <v>268</v>
      </c>
      <c r="D128" s="6" t="s">
        <v>801</v>
      </c>
      <c r="E128" s="34" t="s">
        <v>977</v>
      </c>
      <c r="F128" s="6"/>
      <c r="G128" s="6"/>
      <c r="H128" s="6"/>
    </row>
    <row r="129" spans="1:8" ht="12.75">
      <c r="A129" s="12">
        <v>3</v>
      </c>
      <c r="B129" s="6" t="s">
        <v>807</v>
      </c>
      <c r="C129" s="43" t="s">
        <v>268</v>
      </c>
      <c r="D129" s="6" t="s">
        <v>801</v>
      </c>
      <c r="E129" s="34" t="s">
        <v>978</v>
      </c>
      <c r="F129" s="6"/>
      <c r="G129" s="6"/>
      <c r="H129" s="6"/>
    </row>
    <row r="130" spans="1:8" ht="12.75">
      <c r="A130" s="12">
        <v>4</v>
      </c>
      <c r="B130" s="6" t="s">
        <v>804</v>
      </c>
      <c r="C130" s="43" t="s">
        <v>415</v>
      </c>
      <c r="D130" s="6" t="s">
        <v>617</v>
      </c>
      <c r="E130" s="34" t="s">
        <v>979</v>
      </c>
      <c r="F130" s="6"/>
      <c r="G130" s="6"/>
      <c r="H130" s="6"/>
    </row>
    <row r="131" spans="1:8" ht="12.75">
      <c r="A131" s="12"/>
      <c r="B131" s="6" t="s">
        <v>639</v>
      </c>
      <c r="C131" s="43" t="s">
        <v>640</v>
      </c>
      <c r="D131" s="6" t="s">
        <v>611</v>
      </c>
      <c r="E131" s="34" t="s">
        <v>61</v>
      </c>
      <c r="F131" s="6"/>
      <c r="G131" s="6"/>
      <c r="H131" s="6"/>
    </row>
    <row r="132" spans="1:8" ht="12.75">
      <c r="A132" s="12"/>
      <c r="B132" s="6" t="s">
        <v>836</v>
      </c>
      <c r="C132" s="43" t="s">
        <v>1255</v>
      </c>
      <c r="D132" s="6" t="s">
        <v>801</v>
      </c>
      <c r="E132" s="34" t="s">
        <v>61</v>
      </c>
      <c r="F132" s="6"/>
      <c r="G132" s="6"/>
      <c r="H132" s="6"/>
    </row>
    <row r="133" spans="1:8" ht="12.75">
      <c r="A133" s="6"/>
      <c r="B133" s="6"/>
      <c r="C133" s="6"/>
      <c r="D133" s="6"/>
      <c r="E133" s="40"/>
      <c r="F133" s="6"/>
      <c r="G133" s="6"/>
      <c r="H133" s="6"/>
    </row>
    <row r="134" spans="1:8" ht="12.75">
      <c r="A134" s="45" t="s">
        <v>590</v>
      </c>
      <c r="B134" s="45"/>
      <c r="C134" s="46"/>
      <c r="D134" s="6"/>
      <c r="E134" s="40"/>
      <c r="F134" s="6"/>
      <c r="G134" s="6"/>
      <c r="H134" s="6"/>
    </row>
    <row r="135" spans="1:8" ht="12.75">
      <c r="A135" s="47" t="s">
        <v>665</v>
      </c>
      <c r="B135" s="47"/>
      <c r="C135" s="48"/>
      <c r="D135" s="6"/>
      <c r="E135" s="40"/>
      <c r="F135" s="6"/>
      <c r="G135" s="6"/>
      <c r="H135" s="6"/>
    </row>
    <row r="136" spans="1:8" ht="12.75">
      <c r="A136" s="12">
        <v>1</v>
      </c>
      <c r="B136" s="6" t="s">
        <v>622</v>
      </c>
      <c r="C136" s="43" t="s">
        <v>415</v>
      </c>
      <c r="D136" s="6" t="s">
        <v>169</v>
      </c>
      <c r="E136" s="34" t="s">
        <v>666</v>
      </c>
      <c r="F136" t="s">
        <v>554</v>
      </c>
      <c r="G136" s="44">
        <v>11</v>
      </c>
      <c r="H136" s="6"/>
    </row>
    <row r="137" spans="1:8" ht="12.75">
      <c r="A137" s="12">
        <v>2</v>
      </c>
      <c r="B137" s="6" t="s">
        <v>639</v>
      </c>
      <c r="C137" s="43" t="s">
        <v>640</v>
      </c>
      <c r="D137" s="6" t="s">
        <v>611</v>
      </c>
      <c r="E137" s="34" t="s">
        <v>667</v>
      </c>
      <c r="G137" s="44">
        <v>9</v>
      </c>
      <c r="H137" s="6"/>
    </row>
    <row r="138" spans="1:8" ht="12.75">
      <c r="A138" s="12">
        <v>3</v>
      </c>
      <c r="B138" s="6" t="s">
        <v>642</v>
      </c>
      <c r="C138" s="43" t="s">
        <v>643</v>
      </c>
      <c r="D138" s="6" t="s">
        <v>162</v>
      </c>
      <c r="E138" s="34" t="s">
        <v>668</v>
      </c>
      <c r="G138" s="44">
        <v>8</v>
      </c>
      <c r="H138" s="6"/>
    </row>
    <row r="139" spans="1:8" ht="12.75">
      <c r="A139" s="12">
        <v>4</v>
      </c>
      <c r="B139" s="6" t="s">
        <v>610</v>
      </c>
      <c r="C139" s="43" t="s">
        <v>347</v>
      </c>
      <c r="D139" s="6" t="s">
        <v>611</v>
      </c>
      <c r="E139" s="34" t="s">
        <v>669</v>
      </c>
      <c r="G139" s="44">
        <v>7</v>
      </c>
      <c r="H139" s="6"/>
    </row>
    <row r="140" spans="1:8" ht="12.75">
      <c r="A140" s="12">
        <v>5</v>
      </c>
      <c r="B140" s="6" t="s">
        <v>652</v>
      </c>
      <c r="C140" s="43" t="s">
        <v>268</v>
      </c>
      <c r="D140" s="6" t="s">
        <v>158</v>
      </c>
      <c r="E140" s="34" t="s">
        <v>670</v>
      </c>
      <c r="G140" s="44">
        <v>6</v>
      </c>
      <c r="H140" s="6"/>
    </row>
    <row r="141" spans="1:8" ht="12.75">
      <c r="A141" s="12">
        <v>6</v>
      </c>
      <c r="B141" s="6" t="s">
        <v>613</v>
      </c>
      <c r="C141" s="43" t="s">
        <v>614</v>
      </c>
      <c r="D141" s="6" t="s">
        <v>165</v>
      </c>
      <c r="E141" s="34" t="s">
        <v>647</v>
      </c>
      <c r="G141" s="44">
        <v>5</v>
      </c>
      <c r="H141" s="6"/>
    </row>
    <row r="142" spans="1:8" ht="12.75">
      <c r="A142" s="6"/>
      <c r="B142" s="6" t="s">
        <v>59</v>
      </c>
      <c r="C142" s="6" t="s">
        <v>59</v>
      </c>
      <c r="D142" s="6" t="s">
        <v>59</v>
      </c>
      <c r="E142" s="40"/>
      <c r="F142" s="6"/>
      <c r="G142" s="6"/>
      <c r="H142" s="6"/>
    </row>
    <row r="143" spans="1:8" ht="12.75">
      <c r="A143" s="45" t="s">
        <v>590</v>
      </c>
      <c r="B143" s="45"/>
      <c r="C143" s="6" t="s">
        <v>59</v>
      </c>
      <c r="D143" s="6" t="s">
        <v>59</v>
      </c>
      <c r="E143" s="40"/>
      <c r="F143" s="6"/>
      <c r="G143" s="6"/>
      <c r="H143" s="6"/>
    </row>
    <row r="144" spans="1:8" ht="12.75">
      <c r="A144" s="47" t="s">
        <v>671</v>
      </c>
      <c r="B144" s="47"/>
      <c r="C144" s="6"/>
      <c r="D144" s="6"/>
      <c r="E144" s="40"/>
      <c r="F144" s="6"/>
      <c r="G144" s="6"/>
      <c r="H144" s="6"/>
    </row>
    <row r="145" spans="1:8" s="1" customFormat="1" ht="12.75">
      <c r="A145" s="16">
        <v>1</v>
      </c>
      <c r="B145" s="13" t="s">
        <v>624</v>
      </c>
      <c r="C145" s="60" t="s">
        <v>625</v>
      </c>
      <c r="D145" s="13" t="s">
        <v>165</v>
      </c>
      <c r="E145" s="61" t="s">
        <v>672</v>
      </c>
      <c r="F145" s="1" t="s">
        <v>554</v>
      </c>
      <c r="G145" s="62">
        <v>4</v>
      </c>
      <c r="H145" s="13"/>
    </row>
    <row r="146" spans="1:8" ht="12.75">
      <c r="A146" s="12">
        <v>2</v>
      </c>
      <c r="B146" s="6" t="s">
        <v>644</v>
      </c>
      <c r="C146" s="43" t="s">
        <v>268</v>
      </c>
      <c r="D146" s="6" t="s">
        <v>617</v>
      </c>
      <c r="E146" s="34" t="s">
        <v>673</v>
      </c>
      <c r="G146" s="44">
        <v>3</v>
      </c>
      <c r="H146" s="6"/>
    </row>
    <row r="147" spans="1:8" ht="12.75">
      <c r="A147" s="12">
        <v>3</v>
      </c>
      <c r="B147" s="6" t="s">
        <v>627</v>
      </c>
      <c r="C147" s="43" t="s">
        <v>628</v>
      </c>
      <c r="D147" s="6" t="s">
        <v>611</v>
      </c>
      <c r="E147" s="34" t="s">
        <v>674</v>
      </c>
      <c r="G147" s="44">
        <v>2</v>
      </c>
      <c r="H147" s="6"/>
    </row>
    <row r="148" spans="1:8" ht="12.75">
      <c r="A148" s="12">
        <v>4</v>
      </c>
      <c r="B148" s="6" t="s">
        <v>616</v>
      </c>
      <c r="C148" s="43" t="s">
        <v>286</v>
      </c>
      <c r="D148" s="6" t="s">
        <v>617</v>
      </c>
      <c r="E148" s="34" t="s">
        <v>675</v>
      </c>
      <c r="G148" s="44">
        <v>1</v>
      </c>
      <c r="H148" s="6"/>
    </row>
    <row r="149" spans="1:8" ht="12.75">
      <c r="A149" s="12">
        <v>5</v>
      </c>
      <c r="B149" s="6" t="s">
        <v>654</v>
      </c>
      <c r="C149" s="43" t="s">
        <v>655</v>
      </c>
      <c r="D149" s="6" t="s">
        <v>620</v>
      </c>
      <c r="E149" s="34" t="s">
        <v>567</v>
      </c>
      <c r="F149" s="12"/>
      <c r="G149" s="6"/>
      <c r="H149" s="6"/>
    </row>
    <row r="150" spans="1:8" ht="12.75">
      <c r="A150" s="12"/>
      <c r="B150" s="6" t="s">
        <v>646</v>
      </c>
      <c r="C150" s="43" t="s">
        <v>332</v>
      </c>
      <c r="D150" s="6" t="s">
        <v>165</v>
      </c>
      <c r="E150" s="34" t="s">
        <v>61</v>
      </c>
      <c r="F150" s="12"/>
      <c r="G150" s="6"/>
      <c r="H150" s="6"/>
    </row>
    <row r="151" spans="1:8" ht="12.75">
      <c r="A151" s="6"/>
      <c r="B151" s="6"/>
      <c r="C151" s="6"/>
      <c r="D151" s="6"/>
      <c r="E151" s="40"/>
      <c r="F151" s="6"/>
      <c r="G151" s="6"/>
      <c r="H151" s="6"/>
    </row>
    <row r="152" spans="1:8" ht="12.75">
      <c r="A152" s="45" t="s">
        <v>591</v>
      </c>
      <c r="B152" s="45"/>
      <c r="C152" s="46"/>
      <c r="D152" s="6"/>
      <c r="E152" s="40"/>
      <c r="F152" s="6"/>
      <c r="G152" s="6"/>
      <c r="H152" s="6"/>
    </row>
    <row r="153" spans="1:8" ht="12.75">
      <c r="A153" s="12">
        <v>1</v>
      </c>
      <c r="B153" s="6" t="s">
        <v>717</v>
      </c>
      <c r="C153" s="43" t="s">
        <v>1259</v>
      </c>
      <c r="D153" s="6" t="s">
        <v>506</v>
      </c>
      <c r="E153" s="34" t="s">
        <v>718</v>
      </c>
      <c r="F153" t="s">
        <v>558</v>
      </c>
      <c r="G153" s="44">
        <v>11</v>
      </c>
      <c r="H153" s="6"/>
    </row>
    <row r="154" spans="1:8" ht="12.75">
      <c r="A154" s="12">
        <v>2</v>
      </c>
      <c r="B154" s="6" t="s">
        <v>715</v>
      </c>
      <c r="C154" s="43" t="s">
        <v>286</v>
      </c>
      <c r="D154" s="6" t="s">
        <v>707</v>
      </c>
      <c r="E154" s="34" t="s">
        <v>716</v>
      </c>
      <c r="G154" s="44">
        <v>9</v>
      </c>
      <c r="H154" s="6"/>
    </row>
    <row r="155" spans="1:8" ht="12.75">
      <c r="A155" s="12">
        <v>3</v>
      </c>
      <c r="B155" s="6" t="s">
        <v>712</v>
      </c>
      <c r="C155" s="43" t="s">
        <v>713</v>
      </c>
      <c r="D155" s="6" t="s">
        <v>165</v>
      </c>
      <c r="E155" s="34" t="s">
        <v>714</v>
      </c>
      <c r="G155" s="44">
        <v>8</v>
      </c>
      <c r="H155" s="6"/>
    </row>
    <row r="156" spans="1:8" ht="12.75">
      <c r="A156" s="12">
        <v>4</v>
      </c>
      <c r="B156" s="6" t="s">
        <v>709</v>
      </c>
      <c r="C156" s="43" t="s">
        <v>710</v>
      </c>
      <c r="D156" s="6" t="s">
        <v>620</v>
      </c>
      <c r="E156" s="34" t="s">
        <v>711</v>
      </c>
      <c r="G156" s="44">
        <v>7</v>
      </c>
      <c r="H156" s="6"/>
    </row>
    <row r="157" spans="1:8" ht="12.75">
      <c r="A157" s="12">
        <v>5</v>
      </c>
      <c r="B157" s="6" t="s">
        <v>706</v>
      </c>
      <c r="C157" s="43" t="s">
        <v>415</v>
      </c>
      <c r="D157" s="6" t="s">
        <v>707</v>
      </c>
      <c r="E157" s="34" t="s">
        <v>708</v>
      </c>
      <c r="G157" s="44">
        <v>6</v>
      </c>
      <c r="H157" s="6"/>
    </row>
    <row r="158" spans="1:8" ht="12.75">
      <c r="A158" s="12">
        <v>6</v>
      </c>
      <c r="B158" s="6" t="s">
        <v>704</v>
      </c>
      <c r="C158" s="43" t="s">
        <v>1254</v>
      </c>
      <c r="D158" s="6" t="s">
        <v>158</v>
      </c>
      <c r="E158" s="34" t="s">
        <v>705</v>
      </c>
      <c r="G158" s="44">
        <v>5</v>
      </c>
      <c r="H158" s="6"/>
    </row>
    <row r="159" spans="1:8" ht="12.75">
      <c r="A159" s="12">
        <v>7</v>
      </c>
      <c r="B159" s="6" t="s">
        <v>702</v>
      </c>
      <c r="C159" s="43" t="s">
        <v>268</v>
      </c>
      <c r="D159" s="6" t="s">
        <v>506</v>
      </c>
      <c r="E159" s="34" t="s">
        <v>703</v>
      </c>
      <c r="G159" s="44">
        <v>4</v>
      </c>
      <c r="H159" s="6"/>
    </row>
    <row r="160" spans="1:8" ht="12.75">
      <c r="A160" s="12">
        <v>8</v>
      </c>
      <c r="B160" s="6" t="s">
        <v>699</v>
      </c>
      <c r="C160" s="43" t="s">
        <v>700</v>
      </c>
      <c r="D160" s="6" t="s">
        <v>620</v>
      </c>
      <c r="E160" s="34" t="s">
        <v>701</v>
      </c>
      <c r="G160" s="44">
        <v>3</v>
      </c>
      <c r="H160" s="6"/>
    </row>
    <row r="161" spans="1:8" ht="12.75">
      <c r="A161" s="12">
        <v>9</v>
      </c>
      <c r="B161" s="6" t="s">
        <v>696</v>
      </c>
      <c r="C161" s="43" t="s">
        <v>697</v>
      </c>
      <c r="D161" s="6" t="s">
        <v>611</v>
      </c>
      <c r="E161" s="34" t="s">
        <v>698</v>
      </c>
      <c r="G161" s="44">
        <v>2</v>
      </c>
      <c r="H161" s="6"/>
    </row>
    <row r="162" spans="1:8" ht="12.75">
      <c r="A162" s="12">
        <v>10</v>
      </c>
      <c r="B162" s="6" t="s">
        <v>693</v>
      </c>
      <c r="C162" s="43" t="s">
        <v>694</v>
      </c>
      <c r="D162" s="6" t="s">
        <v>620</v>
      </c>
      <c r="E162" s="34" t="s">
        <v>695</v>
      </c>
      <c r="G162" s="44">
        <v>1</v>
      </c>
      <c r="H162" s="6"/>
    </row>
    <row r="163" spans="1:8" ht="12.75">
      <c r="A163" s="12">
        <v>11</v>
      </c>
      <c r="B163" s="6" t="s">
        <v>690</v>
      </c>
      <c r="C163" s="43" t="s">
        <v>691</v>
      </c>
      <c r="D163" s="6" t="s">
        <v>165</v>
      </c>
      <c r="E163" s="34" t="s">
        <v>692</v>
      </c>
      <c r="F163" s="12"/>
      <c r="G163" s="6"/>
      <c r="H163" s="6"/>
    </row>
    <row r="164" spans="1:8" ht="12.75">
      <c r="A164" s="12">
        <v>12</v>
      </c>
      <c r="B164" s="6" t="s">
        <v>687</v>
      </c>
      <c r="C164" s="43" t="s">
        <v>688</v>
      </c>
      <c r="D164" s="6" t="s">
        <v>162</v>
      </c>
      <c r="E164" s="34" t="s">
        <v>689</v>
      </c>
      <c r="F164" s="12"/>
      <c r="G164" s="6"/>
      <c r="H164" s="6"/>
    </row>
    <row r="165" spans="1:8" ht="12.75">
      <c r="A165" s="12">
        <v>13</v>
      </c>
      <c r="B165" s="6" t="s">
        <v>684</v>
      </c>
      <c r="C165" s="43" t="s">
        <v>685</v>
      </c>
      <c r="D165" s="6" t="s">
        <v>162</v>
      </c>
      <c r="E165" s="34" t="s">
        <v>686</v>
      </c>
      <c r="F165" s="12"/>
      <c r="G165" s="6"/>
      <c r="H165" s="6"/>
    </row>
    <row r="166" spans="1:8" ht="12.75">
      <c r="A166" s="12">
        <v>14</v>
      </c>
      <c r="B166" s="6" t="s">
        <v>682</v>
      </c>
      <c r="C166" s="43" t="s">
        <v>286</v>
      </c>
      <c r="D166" s="6" t="s">
        <v>617</v>
      </c>
      <c r="E166" s="34" t="s">
        <v>683</v>
      </c>
      <c r="F166" s="12"/>
      <c r="G166" s="6"/>
      <c r="H166" s="6"/>
    </row>
    <row r="167" spans="1:8" ht="12.75">
      <c r="A167" s="12">
        <v>15</v>
      </c>
      <c r="B167" s="6" t="s">
        <v>679</v>
      </c>
      <c r="C167" s="43" t="s">
        <v>680</v>
      </c>
      <c r="D167" s="6" t="s">
        <v>611</v>
      </c>
      <c r="E167" s="34" t="s">
        <v>681</v>
      </c>
      <c r="F167" s="12"/>
      <c r="G167" s="6"/>
      <c r="H167" s="6"/>
    </row>
    <row r="168" spans="1:8" ht="12.75">
      <c r="A168" s="12">
        <v>16</v>
      </c>
      <c r="B168" s="6" t="s">
        <v>676</v>
      </c>
      <c r="C168" s="43" t="s">
        <v>677</v>
      </c>
      <c r="D168" s="6" t="s">
        <v>620</v>
      </c>
      <c r="E168" s="34" t="s">
        <v>678</v>
      </c>
      <c r="F168" s="12"/>
      <c r="G168" s="6"/>
      <c r="H168" s="6"/>
    </row>
    <row r="169" spans="1:8" ht="12.75">
      <c r="A169" s="12"/>
      <c r="B169" s="6" t="s">
        <v>719</v>
      </c>
      <c r="C169" s="43" t="s">
        <v>268</v>
      </c>
      <c r="D169" s="6" t="s">
        <v>158</v>
      </c>
      <c r="E169" s="34" t="s">
        <v>114</v>
      </c>
      <c r="F169" s="12"/>
      <c r="G169" s="6"/>
      <c r="H169" s="6"/>
    </row>
    <row r="170" spans="1:8" ht="12.75">
      <c r="A170" s="12"/>
      <c r="B170" s="6" t="s">
        <v>720</v>
      </c>
      <c r="C170" s="43" t="s">
        <v>1260</v>
      </c>
      <c r="D170" s="6" t="s">
        <v>617</v>
      </c>
      <c r="E170" s="34" t="s">
        <v>114</v>
      </c>
      <c r="F170" s="12"/>
      <c r="G170" s="6"/>
      <c r="H170" s="6"/>
    </row>
    <row r="171" spans="1:8" ht="12.75">
      <c r="A171" s="6"/>
      <c r="B171" s="6"/>
      <c r="C171" s="6"/>
      <c r="D171" s="6"/>
      <c r="E171" s="42"/>
      <c r="F171" s="12"/>
      <c r="G171" s="6"/>
      <c r="H171" s="6"/>
    </row>
    <row r="172" spans="1:8" ht="12.75">
      <c r="A172" s="45" t="s">
        <v>592</v>
      </c>
      <c r="B172" s="45"/>
      <c r="C172" s="6"/>
      <c r="D172" s="6"/>
      <c r="E172" s="42"/>
      <c r="F172" s="12"/>
      <c r="G172" s="6"/>
      <c r="H172" s="6"/>
    </row>
    <row r="173" spans="1:8" ht="12.75">
      <c r="A173" s="12">
        <v>1</v>
      </c>
      <c r="B173" s="6" t="s">
        <v>721</v>
      </c>
      <c r="C173" s="43" t="s">
        <v>722</v>
      </c>
      <c r="D173" s="6" t="s">
        <v>162</v>
      </c>
      <c r="E173" s="34" t="s">
        <v>723</v>
      </c>
      <c r="F173" t="s">
        <v>558</v>
      </c>
      <c r="G173" s="44">
        <v>11</v>
      </c>
      <c r="H173" s="6"/>
    </row>
    <row r="174" spans="1:8" ht="12.75">
      <c r="A174" s="12">
        <v>2</v>
      </c>
      <c r="B174" s="6" t="s">
        <v>724</v>
      </c>
      <c r="C174" s="43" t="s">
        <v>268</v>
      </c>
      <c r="D174" s="6" t="s">
        <v>707</v>
      </c>
      <c r="E174" s="34" t="s">
        <v>725</v>
      </c>
      <c r="G174" s="44">
        <v>9</v>
      </c>
      <c r="H174" s="6"/>
    </row>
    <row r="175" spans="1:8" ht="12.75">
      <c r="A175" s="12">
        <v>3</v>
      </c>
      <c r="B175" s="6" t="s">
        <v>726</v>
      </c>
      <c r="C175" s="43" t="s">
        <v>727</v>
      </c>
      <c r="D175" s="6" t="s">
        <v>611</v>
      </c>
      <c r="E175" s="34" t="s">
        <v>728</v>
      </c>
      <c r="G175" s="44">
        <v>8</v>
      </c>
      <c r="H175" s="6"/>
    </row>
    <row r="176" spans="1:8" ht="12.75">
      <c r="A176" s="12">
        <v>4</v>
      </c>
      <c r="B176" s="6" t="s">
        <v>729</v>
      </c>
      <c r="C176" s="43" t="s">
        <v>730</v>
      </c>
      <c r="D176" s="6" t="s">
        <v>620</v>
      </c>
      <c r="E176" s="34" t="s">
        <v>731</v>
      </c>
      <c r="G176" s="44">
        <v>7</v>
      </c>
      <c r="H176" s="6"/>
    </row>
    <row r="177" spans="1:8" ht="12.75">
      <c r="A177" s="12">
        <v>5</v>
      </c>
      <c r="B177" s="6" t="s">
        <v>732</v>
      </c>
      <c r="C177" s="43" t="s">
        <v>733</v>
      </c>
      <c r="D177" s="6" t="s">
        <v>162</v>
      </c>
      <c r="E177" s="34" t="s">
        <v>734</v>
      </c>
      <c r="G177" s="44">
        <v>6</v>
      </c>
      <c r="H177" s="6"/>
    </row>
    <row r="178" spans="1:8" ht="12.75">
      <c r="A178" s="12">
        <v>6</v>
      </c>
      <c r="B178" s="6" t="s">
        <v>735</v>
      </c>
      <c r="C178" s="43" t="s">
        <v>736</v>
      </c>
      <c r="D178" s="6" t="s">
        <v>620</v>
      </c>
      <c r="E178" s="34" t="s">
        <v>737</v>
      </c>
      <c r="G178" s="44">
        <v>5</v>
      </c>
      <c r="H178" s="6"/>
    </row>
    <row r="179" spans="1:8" ht="12.75">
      <c r="A179" s="12">
        <v>7</v>
      </c>
      <c r="B179" s="6" t="s">
        <v>738</v>
      </c>
      <c r="C179" s="43" t="s">
        <v>258</v>
      </c>
      <c r="D179" s="6" t="s">
        <v>707</v>
      </c>
      <c r="E179" s="34" t="s">
        <v>739</v>
      </c>
      <c r="G179" s="44">
        <v>4</v>
      </c>
      <c r="H179" s="6"/>
    </row>
    <row r="180" spans="1:8" ht="12.75">
      <c r="A180" s="12">
        <v>8</v>
      </c>
      <c r="B180" s="6" t="s">
        <v>740</v>
      </c>
      <c r="C180" s="43" t="s">
        <v>415</v>
      </c>
      <c r="D180" s="6" t="s">
        <v>617</v>
      </c>
      <c r="E180" s="34" t="s">
        <v>741</v>
      </c>
      <c r="G180" s="44">
        <v>3</v>
      </c>
      <c r="H180" s="6"/>
    </row>
    <row r="181" spans="1:8" ht="12.75">
      <c r="A181" s="12">
        <v>9</v>
      </c>
      <c r="B181" s="6" t="s">
        <v>742</v>
      </c>
      <c r="C181" s="43" t="s">
        <v>268</v>
      </c>
      <c r="D181" s="6" t="s">
        <v>158</v>
      </c>
      <c r="E181" s="34" t="s">
        <v>743</v>
      </c>
      <c r="G181" s="44">
        <v>2</v>
      </c>
      <c r="H181" s="6"/>
    </row>
    <row r="182" spans="1:8" ht="12.75">
      <c r="A182" s="12">
        <v>10</v>
      </c>
      <c r="B182" s="6" t="s">
        <v>744</v>
      </c>
      <c r="C182" s="43" t="s">
        <v>745</v>
      </c>
      <c r="D182" s="6" t="s">
        <v>296</v>
      </c>
      <c r="E182" s="34" t="s">
        <v>746</v>
      </c>
      <c r="G182" s="44">
        <v>1</v>
      </c>
      <c r="H182" s="6"/>
    </row>
    <row r="183" spans="1:8" ht="12.75">
      <c r="A183" s="12">
        <v>11</v>
      </c>
      <c r="B183" s="6" t="s">
        <v>747</v>
      </c>
      <c r="C183" s="43" t="s">
        <v>748</v>
      </c>
      <c r="D183" s="6" t="s">
        <v>611</v>
      </c>
      <c r="E183" s="34" t="s">
        <v>749</v>
      </c>
      <c r="F183" s="6"/>
      <c r="G183" s="6"/>
      <c r="H183" s="6"/>
    </row>
    <row r="184" spans="1:8" ht="12.75">
      <c r="A184" s="12">
        <v>12</v>
      </c>
      <c r="B184" s="6" t="s">
        <v>750</v>
      </c>
      <c r="C184" s="43" t="s">
        <v>268</v>
      </c>
      <c r="D184" s="6" t="s">
        <v>158</v>
      </c>
      <c r="E184" s="34" t="s">
        <v>751</v>
      </c>
      <c r="F184" s="6"/>
      <c r="G184" s="6"/>
      <c r="H184" s="6"/>
    </row>
    <row r="185" spans="1:8" ht="12.75">
      <c r="A185" s="12">
        <v>13</v>
      </c>
      <c r="B185" s="6" t="s">
        <v>752</v>
      </c>
      <c r="C185" s="43" t="s">
        <v>753</v>
      </c>
      <c r="D185" s="6" t="s">
        <v>620</v>
      </c>
      <c r="E185" s="34" t="s">
        <v>754</v>
      </c>
      <c r="F185" s="6"/>
      <c r="G185" s="6"/>
      <c r="H185" s="6"/>
    </row>
    <row r="186" spans="1:8" ht="12.75">
      <c r="A186" s="12">
        <v>14</v>
      </c>
      <c r="B186" s="6" t="s">
        <v>755</v>
      </c>
      <c r="C186" s="43" t="s">
        <v>756</v>
      </c>
      <c r="D186" s="6" t="s">
        <v>611</v>
      </c>
      <c r="E186" s="34" t="s">
        <v>757</v>
      </c>
      <c r="F186" s="6"/>
      <c r="G186" s="6"/>
      <c r="H186" s="6"/>
    </row>
    <row r="187" spans="1:8" ht="12.75">
      <c r="A187" s="12">
        <v>15</v>
      </c>
      <c r="B187" s="6" t="s">
        <v>758</v>
      </c>
      <c r="C187" s="43" t="s">
        <v>759</v>
      </c>
      <c r="D187" s="6" t="s">
        <v>611</v>
      </c>
      <c r="E187" s="34" t="s">
        <v>760</v>
      </c>
      <c r="F187" s="6"/>
      <c r="G187" s="6"/>
      <c r="H187" s="6"/>
    </row>
    <row r="188" spans="1:8" ht="12.75">
      <c r="A188" s="6"/>
      <c r="B188" s="6"/>
      <c r="C188" s="6"/>
      <c r="D188" s="6"/>
      <c r="E188" s="40"/>
      <c r="F188" s="6"/>
      <c r="G188" s="6"/>
      <c r="H188" s="6"/>
    </row>
    <row r="189" spans="1:8" ht="12.75">
      <c r="A189" s="45" t="s">
        <v>593</v>
      </c>
      <c r="B189" s="45"/>
      <c r="C189" s="6"/>
      <c r="D189" s="6"/>
      <c r="E189" s="40"/>
      <c r="F189" s="6"/>
      <c r="G189" s="6"/>
      <c r="H189" s="6"/>
    </row>
    <row r="190" spans="1:8" ht="12.75">
      <c r="A190" s="47" t="s">
        <v>560</v>
      </c>
      <c r="B190" s="47"/>
      <c r="C190" s="6"/>
      <c r="D190" s="6"/>
      <c r="E190" s="40"/>
      <c r="F190" s="6"/>
      <c r="G190" s="6"/>
      <c r="H190" s="6"/>
    </row>
    <row r="191" spans="1:9" ht="12.75">
      <c r="A191" s="12">
        <v>1</v>
      </c>
      <c r="B191" s="6" t="s">
        <v>761</v>
      </c>
      <c r="C191" s="43" t="s">
        <v>415</v>
      </c>
      <c r="D191" s="6" t="s">
        <v>506</v>
      </c>
      <c r="E191" s="34" t="s">
        <v>762</v>
      </c>
      <c r="F191" s="9" t="s">
        <v>554</v>
      </c>
      <c r="G191" s="44">
        <v>11</v>
      </c>
      <c r="H191" s="6"/>
      <c r="I191" s="10"/>
    </row>
    <row r="192" spans="1:9" ht="12.75">
      <c r="A192" s="12">
        <v>2</v>
      </c>
      <c r="B192" s="6" t="s">
        <v>763</v>
      </c>
      <c r="C192" s="43" t="s">
        <v>858</v>
      </c>
      <c r="D192" s="6" t="s">
        <v>506</v>
      </c>
      <c r="E192" s="34" t="s">
        <v>566</v>
      </c>
      <c r="F192" s="10"/>
      <c r="G192" s="44">
        <v>9</v>
      </c>
      <c r="H192" s="6"/>
      <c r="I192" s="10"/>
    </row>
    <row r="193" spans="1:9" ht="12.75">
      <c r="A193" s="12">
        <v>3</v>
      </c>
      <c r="B193" s="6" t="s">
        <v>764</v>
      </c>
      <c r="C193" s="43" t="s">
        <v>1261</v>
      </c>
      <c r="D193" s="6" t="s">
        <v>506</v>
      </c>
      <c r="E193" s="34" t="s">
        <v>765</v>
      </c>
      <c r="F193" s="10"/>
      <c r="G193" s="44">
        <v>8</v>
      </c>
      <c r="H193" s="6"/>
      <c r="I193" s="10"/>
    </row>
    <row r="194" spans="1:9" ht="12.75">
      <c r="A194" s="12">
        <v>4</v>
      </c>
      <c r="B194" s="6" t="s">
        <v>766</v>
      </c>
      <c r="C194" s="43" t="s">
        <v>347</v>
      </c>
      <c r="D194" s="6" t="s">
        <v>611</v>
      </c>
      <c r="E194" s="34" t="s">
        <v>767</v>
      </c>
      <c r="F194" s="10"/>
      <c r="G194" s="44">
        <v>7</v>
      </c>
      <c r="H194" s="6"/>
      <c r="I194" s="10"/>
    </row>
    <row r="195" spans="1:9" ht="12.75">
      <c r="A195" s="12">
        <v>5</v>
      </c>
      <c r="B195" s="6" t="s">
        <v>768</v>
      </c>
      <c r="C195" s="43" t="s">
        <v>769</v>
      </c>
      <c r="D195" s="6" t="s">
        <v>611</v>
      </c>
      <c r="E195" s="34" t="s">
        <v>770</v>
      </c>
      <c r="F195" s="10"/>
      <c r="G195" s="44">
        <v>6</v>
      </c>
      <c r="H195" s="6"/>
      <c r="I195" s="10"/>
    </row>
    <row r="196" spans="1:9" ht="12.75">
      <c r="A196" s="12">
        <v>6</v>
      </c>
      <c r="B196" s="6" t="s">
        <v>771</v>
      </c>
      <c r="C196" s="43" t="s">
        <v>772</v>
      </c>
      <c r="D196" s="6" t="s">
        <v>620</v>
      </c>
      <c r="E196" s="34" t="s">
        <v>571</v>
      </c>
      <c r="F196" s="10"/>
      <c r="G196" s="44">
        <v>3</v>
      </c>
      <c r="H196" s="6"/>
      <c r="I196" s="10"/>
    </row>
    <row r="197" spans="1:8" ht="12.75">
      <c r="A197" s="6"/>
      <c r="B197" s="6" t="s">
        <v>59</v>
      </c>
      <c r="C197" s="6" t="s">
        <v>59</v>
      </c>
      <c r="D197" s="6" t="s">
        <v>59</v>
      </c>
      <c r="E197" s="42"/>
      <c r="F197" s="6"/>
      <c r="G197" s="6"/>
      <c r="H197" s="6"/>
    </row>
    <row r="198" spans="1:8" ht="12.75">
      <c r="A198" s="45" t="s">
        <v>593</v>
      </c>
      <c r="B198" s="45"/>
      <c r="C198" s="6"/>
      <c r="D198" s="6" t="s">
        <v>59</v>
      </c>
      <c r="E198" s="42"/>
      <c r="F198" s="6"/>
      <c r="G198" s="6"/>
      <c r="H198" s="6"/>
    </row>
    <row r="199" spans="1:8" ht="12.75">
      <c r="A199" s="47" t="s">
        <v>561</v>
      </c>
      <c r="B199" s="47"/>
      <c r="C199" s="6"/>
      <c r="D199" s="6" t="s">
        <v>59</v>
      </c>
      <c r="E199" s="42"/>
      <c r="F199" s="6"/>
      <c r="G199" s="6"/>
      <c r="H199" s="6"/>
    </row>
    <row r="200" spans="1:9" ht="12.75">
      <c r="A200" s="12">
        <v>1</v>
      </c>
      <c r="B200" s="44" t="s">
        <v>773</v>
      </c>
      <c r="C200" s="43" t="s">
        <v>774</v>
      </c>
      <c r="D200" s="6" t="s">
        <v>162</v>
      </c>
      <c r="E200" s="34" t="s">
        <v>775</v>
      </c>
      <c r="F200" s="9" t="s">
        <v>554</v>
      </c>
      <c r="G200" s="44">
        <v>5</v>
      </c>
      <c r="H200" s="12"/>
      <c r="I200" s="9"/>
    </row>
    <row r="201" spans="1:9" ht="12.75">
      <c r="A201" s="12">
        <v>2</v>
      </c>
      <c r="B201" s="44" t="s">
        <v>776</v>
      </c>
      <c r="C201" s="43" t="s">
        <v>1257</v>
      </c>
      <c r="D201" s="44" t="s">
        <v>158</v>
      </c>
      <c r="E201" s="34" t="s">
        <v>777</v>
      </c>
      <c r="F201" s="9"/>
      <c r="G201" s="44">
        <v>4</v>
      </c>
      <c r="H201" s="12"/>
      <c r="I201" s="9"/>
    </row>
    <row r="202" spans="1:8" ht="12.75">
      <c r="A202" s="12"/>
      <c r="B202" s="44" t="s">
        <v>778</v>
      </c>
      <c r="C202" s="43" t="s">
        <v>268</v>
      </c>
      <c r="D202" s="44" t="s">
        <v>158</v>
      </c>
      <c r="E202" s="34" t="s">
        <v>61</v>
      </c>
      <c r="G202" s="44"/>
      <c r="H202" s="12"/>
    </row>
    <row r="203" spans="1:8" ht="12.75">
      <c r="A203" s="12"/>
      <c r="B203" s="44" t="s">
        <v>779</v>
      </c>
      <c r="C203" s="43" t="s">
        <v>323</v>
      </c>
      <c r="D203" s="44" t="s">
        <v>296</v>
      </c>
      <c r="E203" s="34" t="s">
        <v>61</v>
      </c>
      <c r="F203" s="12"/>
      <c r="G203" s="12"/>
      <c r="H203" s="12"/>
    </row>
    <row r="204" spans="1:8" ht="12.75">
      <c r="A204" s="6"/>
      <c r="B204" s="44" t="s">
        <v>780</v>
      </c>
      <c r="C204" s="43" t="s">
        <v>781</v>
      </c>
      <c r="D204" s="44" t="s">
        <v>296</v>
      </c>
      <c r="E204" s="34" t="s">
        <v>61</v>
      </c>
      <c r="F204" s="12"/>
      <c r="G204" s="12"/>
      <c r="H204" s="12"/>
    </row>
    <row r="205" spans="1:8" ht="12.75">
      <c r="A205" s="6"/>
      <c r="B205" s="6" t="s">
        <v>59</v>
      </c>
      <c r="C205" s="6" t="s">
        <v>59</v>
      </c>
      <c r="D205" s="6" t="s">
        <v>59</v>
      </c>
      <c r="E205" s="42"/>
      <c r="F205" s="6"/>
      <c r="G205" s="6"/>
      <c r="H205" s="6"/>
    </row>
    <row r="206" spans="1:8" ht="12.75">
      <c r="A206" s="45" t="s">
        <v>593</v>
      </c>
      <c r="B206" s="45"/>
      <c r="C206" s="6"/>
      <c r="D206" s="6" t="s">
        <v>59</v>
      </c>
      <c r="E206" s="42"/>
      <c r="F206" s="6"/>
      <c r="G206" s="6"/>
      <c r="H206" s="6"/>
    </row>
    <row r="207" spans="1:8" ht="12.75">
      <c r="A207" s="47" t="s">
        <v>562</v>
      </c>
      <c r="B207" s="47"/>
      <c r="C207" s="6"/>
      <c r="D207" s="6" t="s">
        <v>59</v>
      </c>
      <c r="E207" s="42"/>
      <c r="F207" s="6"/>
      <c r="G207" s="6"/>
      <c r="H207" s="6"/>
    </row>
    <row r="208" spans="1:8" ht="12.75">
      <c r="A208" s="12">
        <v>1</v>
      </c>
      <c r="B208" s="44" t="s">
        <v>782</v>
      </c>
      <c r="C208" s="43" t="s">
        <v>268</v>
      </c>
      <c r="D208" s="44" t="s">
        <v>158</v>
      </c>
      <c r="E208" s="34" t="s">
        <v>783</v>
      </c>
      <c r="F208" t="s">
        <v>554</v>
      </c>
      <c r="G208" s="44">
        <v>2</v>
      </c>
      <c r="H208" s="44"/>
    </row>
    <row r="209" spans="1:8" ht="12.75">
      <c r="A209" s="12">
        <v>2</v>
      </c>
      <c r="B209" s="44" t="s">
        <v>784</v>
      </c>
      <c r="C209" s="43" t="s">
        <v>286</v>
      </c>
      <c r="D209" s="44" t="s">
        <v>617</v>
      </c>
      <c r="E209" s="34" t="s">
        <v>785</v>
      </c>
      <c r="G209" s="44">
        <v>1</v>
      </c>
      <c r="H209" s="44"/>
    </row>
    <row r="210" spans="1:8" ht="12.75">
      <c r="A210" s="12">
        <v>3</v>
      </c>
      <c r="B210" s="6" t="s">
        <v>786</v>
      </c>
      <c r="C210" s="43" t="s">
        <v>268</v>
      </c>
      <c r="D210" s="6" t="s">
        <v>158</v>
      </c>
      <c r="E210" s="34" t="s">
        <v>787</v>
      </c>
      <c r="F210" s="6"/>
      <c r="G210" s="6"/>
      <c r="H210" s="6"/>
    </row>
    <row r="211" spans="1:8" ht="12.75">
      <c r="A211" s="12">
        <v>4</v>
      </c>
      <c r="B211" s="6" t="s">
        <v>726</v>
      </c>
      <c r="C211" s="43" t="s">
        <v>727</v>
      </c>
      <c r="D211" s="6" t="s">
        <v>611</v>
      </c>
      <c r="E211" s="34" t="s">
        <v>788</v>
      </c>
      <c r="F211" s="6"/>
      <c r="G211" s="6"/>
      <c r="H211" s="6"/>
    </row>
    <row r="212" spans="1:8" ht="12.75">
      <c r="A212" s="12">
        <v>5</v>
      </c>
      <c r="B212" s="6" t="s">
        <v>789</v>
      </c>
      <c r="C212" s="43" t="s">
        <v>790</v>
      </c>
      <c r="D212" s="6" t="s">
        <v>617</v>
      </c>
      <c r="E212" s="34" t="s">
        <v>791</v>
      </c>
      <c r="F212" s="6"/>
      <c r="G212" s="6"/>
      <c r="H212" s="6"/>
    </row>
    <row r="213" spans="1:8" ht="12.75">
      <c r="A213" s="12"/>
      <c r="B213" s="6"/>
      <c r="C213" s="43"/>
      <c r="D213" s="6"/>
      <c r="E213" s="34"/>
      <c r="F213" s="6"/>
      <c r="G213" s="6"/>
      <c r="H213" s="6"/>
    </row>
    <row r="214" spans="1:8" ht="12.75">
      <c r="A214" s="45" t="s">
        <v>594</v>
      </c>
      <c r="B214" s="45"/>
      <c r="C214" s="46"/>
      <c r="D214" s="6"/>
      <c r="E214" s="40"/>
      <c r="F214" s="6"/>
      <c r="G214" s="6"/>
      <c r="H214" s="6"/>
    </row>
    <row r="215" spans="1:8" ht="12.75">
      <c r="A215" s="47" t="s">
        <v>792</v>
      </c>
      <c r="B215" s="47"/>
      <c r="C215" s="48"/>
      <c r="D215" s="6"/>
      <c r="E215" s="40"/>
      <c r="F215" s="6"/>
      <c r="G215" s="6"/>
      <c r="H215" s="6"/>
    </row>
    <row r="216" spans="1:8" ht="12.75">
      <c r="A216" s="12">
        <v>1</v>
      </c>
      <c r="B216" s="6" t="s">
        <v>642</v>
      </c>
      <c r="C216" s="43" t="s">
        <v>643</v>
      </c>
      <c r="D216" s="6" t="s">
        <v>162</v>
      </c>
      <c r="E216" s="34" t="s">
        <v>793</v>
      </c>
      <c r="F216" t="s">
        <v>554</v>
      </c>
      <c r="G216" s="44">
        <v>9</v>
      </c>
      <c r="H216" s="6"/>
    </row>
    <row r="217" spans="1:8" ht="12.75">
      <c r="A217" s="12">
        <v>2</v>
      </c>
      <c r="B217" s="6" t="s">
        <v>664</v>
      </c>
      <c r="C217" s="43" t="s">
        <v>268</v>
      </c>
      <c r="D217" s="6" t="s">
        <v>506</v>
      </c>
      <c r="E217" s="34" t="s">
        <v>794</v>
      </c>
      <c r="G217" s="44">
        <v>8</v>
      </c>
      <c r="H217" s="6"/>
    </row>
    <row r="218" spans="1:8" ht="12.75">
      <c r="A218" s="12">
        <v>3</v>
      </c>
      <c r="B218" s="6" t="s">
        <v>795</v>
      </c>
      <c r="C218" s="43" t="s">
        <v>280</v>
      </c>
      <c r="D218" s="6" t="s">
        <v>165</v>
      </c>
      <c r="E218" s="34" t="s">
        <v>796</v>
      </c>
      <c r="G218" s="44">
        <v>7</v>
      </c>
      <c r="H218" s="6"/>
    </row>
    <row r="219" spans="1:8" ht="12.75">
      <c r="A219" s="12">
        <v>4</v>
      </c>
      <c r="B219" s="6" t="s">
        <v>610</v>
      </c>
      <c r="C219" s="43" t="s">
        <v>347</v>
      </c>
      <c r="D219" s="6" t="s">
        <v>611</v>
      </c>
      <c r="E219" s="34" t="s">
        <v>797</v>
      </c>
      <c r="G219" s="44">
        <v>4.5</v>
      </c>
      <c r="H219" s="6"/>
    </row>
    <row r="220" spans="1:8" ht="12.75">
      <c r="A220" s="12">
        <v>5</v>
      </c>
      <c r="B220" s="6" t="s">
        <v>622</v>
      </c>
      <c r="C220" s="43" t="s">
        <v>415</v>
      </c>
      <c r="D220" s="6" t="s">
        <v>506</v>
      </c>
      <c r="E220" s="34" t="s">
        <v>798</v>
      </c>
      <c r="G220" s="44">
        <v>3</v>
      </c>
      <c r="H220" s="6"/>
    </row>
    <row r="221" spans="1:8" ht="12.75">
      <c r="A221" s="12"/>
      <c r="B221" s="6" t="s">
        <v>624</v>
      </c>
      <c r="C221" s="43" t="s">
        <v>625</v>
      </c>
      <c r="D221" s="6" t="s">
        <v>165</v>
      </c>
      <c r="E221" s="34" t="s">
        <v>114</v>
      </c>
      <c r="F221" s="12"/>
      <c r="G221" s="6"/>
      <c r="H221" s="6"/>
    </row>
    <row r="222" spans="1:8" ht="12.75">
      <c r="A222" s="6"/>
      <c r="B222" s="6" t="s">
        <v>59</v>
      </c>
      <c r="C222" s="6" t="s">
        <v>59</v>
      </c>
      <c r="D222" s="6" t="s">
        <v>59</v>
      </c>
      <c r="E222" s="40"/>
      <c r="F222" s="6"/>
      <c r="G222" s="6"/>
      <c r="H222" s="6"/>
    </row>
    <row r="223" spans="1:8" ht="12.75">
      <c r="A223" s="45" t="s">
        <v>594</v>
      </c>
      <c r="B223" s="45"/>
      <c r="C223" s="6" t="s">
        <v>59</v>
      </c>
      <c r="D223" s="6" t="s">
        <v>59</v>
      </c>
      <c r="E223" s="40"/>
      <c r="F223" s="6"/>
      <c r="G223" s="6"/>
      <c r="H223" s="6"/>
    </row>
    <row r="224" spans="1:8" ht="12.75">
      <c r="A224" s="47" t="s">
        <v>799</v>
      </c>
      <c r="B224" s="47"/>
      <c r="C224" s="6"/>
      <c r="D224" s="6"/>
      <c r="E224" s="40"/>
      <c r="F224" s="6"/>
      <c r="G224" s="6"/>
      <c r="H224" s="6"/>
    </row>
    <row r="225" spans="1:8" ht="12.75">
      <c r="A225" s="12">
        <v>1</v>
      </c>
      <c r="B225" s="6" t="s">
        <v>639</v>
      </c>
      <c r="C225" s="43" t="s">
        <v>640</v>
      </c>
      <c r="D225" s="6" t="s">
        <v>611</v>
      </c>
      <c r="E225" s="34" t="s">
        <v>800</v>
      </c>
      <c r="F225" t="s">
        <v>554</v>
      </c>
      <c r="G225" s="44">
        <v>11</v>
      </c>
      <c r="H225" s="6"/>
    </row>
    <row r="226" spans="1:8" ht="12.75">
      <c r="A226" s="12">
        <v>2</v>
      </c>
      <c r="B226" s="6" t="s">
        <v>652</v>
      </c>
      <c r="C226" s="43" t="s">
        <v>268</v>
      </c>
      <c r="D226" s="6" t="s">
        <v>801</v>
      </c>
      <c r="E226" s="34" t="s">
        <v>802</v>
      </c>
      <c r="G226" s="44">
        <v>6</v>
      </c>
      <c r="H226" s="6"/>
    </row>
    <row r="227" spans="1:8" ht="12.75">
      <c r="A227" s="12">
        <v>3</v>
      </c>
      <c r="B227" s="6" t="s">
        <v>644</v>
      </c>
      <c r="C227" s="43" t="s">
        <v>268</v>
      </c>
      <c r="D227" s="6" t="s">
        <v>617</v>
      </c>
      <c r="E227" s="34" t="s">
        <v>797</v>
      </c>
      <c r="G227" s="44">
        <v>4.5</v>
      </c>
      <c r="H227" s="6"/>
    </row>
    <row r="228" spans="1:8" ht="12.75">
      <c r="A228" s="12">
        <v>4</v>
      </c>
      <c r="B228" s="6" t="s">
        <v>627</v>
      </c>
      <c r="C228" s="43" t="s">
        <v>628</v>
      </c>
      <c r="D228" s="6" t="s">
        <v>611</v>
      </c>
      <c r="E228" s="34" t="s">
        <v>803</v>
      </c>
      <c r="G228" s="44">
        <v>2</v>
      </c>
      <c r="H228" s="6"/>
    </row>
    <row r="229" spans="1:8" ht="12.75">
      <c r="A229" s="12"/>
      <c r="B229" s="6" t="s">
        <v>804</v>
      </c>
      <c r="C229" s="43" t="s">
        <v>415</v>
      </c>
      <c r="D229" s="6" t="s">
        <v>617</v>
      </c>
      <c r="E229" s="34" t="s">
        <v>61</v>
      </c>
      <c r="F229" s="12"/>
      <c r="G229" s="6"/>
      <c r="H229" s="6"/>
    </row>
    <row r="230" spans="1:8" ht="12.75">
      <c r="A230" s="6"/>
      <c r="B230" s="6" t="s">
        <v>59</v>
      </c>
      <c r="C230" s="6" t="s">
        <v>59</v>
      </c>
      <c r="D230" s="6" t="s">
        <v>59</v>
      </c>
      <c r="E230" s="42"/>
      <c r="F230" s="12"/>
      <c r="G230" s="6"/>
      <c r="H230" s="6"/>
    </row>
    <row r="231" spans="1:8" ht="12.75">
      <c r="A231" s="45" t="s">
        <v>594</v>
      </c>
      <c r="B231" s="45"/>
      <c r="C231" s="6" t="s">
        <v>59</v>
      </c>
      <c r="D231" s="6" t="s">
        <v>59</v>
      </c>
      <c r="E231" s="42"/>
      <c r="F231" s="12"/>
      <c r="G231" s="6"/>
      <c r="H231" s="6"/>
    </row>
    <row r="232" spans="1:8" ht="12.75">
      <c r="A232" s="47" t="s">
        <v>805</v>
      </c>
      <c r="B232" s="47"/>
      <c r="C232" s="6" t="s">
        <v>59</v>
      </c>
      <c r="D232" s="6" t="s">
        <v>59</v>
      </c>
      <c r="E232" s="42"/>
      <c r="F232" s="12"/>
      <c r="G232" s="6"/>
      <c r="H232" s="6"/>
    </row>
    <row r="233" spans="1:8" ht="12.75">
      <c r="A233" s="12">
        <v>1</v>
      </c>
      <c r="B233" s="6" t="s">
        <v>630</v>
      </c>
      <c r="C233" s="43" t="s">
        <v>268</v>
      </c>
      <c r="D233" s="6" t="s">
        <v>801</v>
      </c>
      <c r="E233" s="34" t="s">
        <v>806</v>
      </c>
      <c r="F233" t="s">
        <v>554</v>
      </c>
      <c r="G233" s="44">
        <v>1</v>
      </c>
      <c r="H233" s="6"/>
    </row>
    <row r="234" spans="1:8" ht="12.75">
      <c r="A234" s="12">
        <v>2</v>
      </c>
      <c r="B234" s="6" t="s">
        <v>807</v>
      </c>
      <c r="C234" s="43" t="s">
        <v>268</v>
      </c>
      <c r="D234" s="6" t="s">
        <v>801</v>
      </c>
      <c r="E234" s="34" t="s">
        <v>808</v>
      </c>
      <c r="F234" s="12"/>
      <c r="G234" s="6"/>
      <c r="H234" s="6"/>
    </row>
    <row r="235" spans="1:8" ht="12.75">
      <c r="A235" s="12">
        <v>3</v>
      </c>
      <c r="B235" s="6" t="s">
        <v>809</v>
      </c>
      <c r="C235" s="43" t="s">
        <v>810</v>
      </c>
      <c r="D235" s="6" t="s">
        <v>162</v>
      </c>
      <c r="E235" s="34" t="s">
        <v>811</v>
      </c>
      <c r="F235" s="12"/>
      <c r="G235" s="6"/>
      <c r="H235" s="6"/>
    </row>
    <row r="236" spans="1:8" ht="12.75">
      <c r="A236" s="12">
        <v>4</v>
      </c>
      <c r="B236" s="6" t="s">
        <v>812</v>
      </c>
      <c r="C236" s="43" t="s">
        <v>813</v>
      </c>
      <c r="D236" s="6" t="s">
        <v>620</v>
      </c>
      <c r="E236" s="34" t="s">
        <v>814</v>
      </c>
      <c r="F236" s="12"/>
      <c r="G236" s="6"/>
      <c r="H236" s="6"/>
    </row>
    <row r="237" spans="1:8" ht="12.75">
      <c r="A237" s="12">
        <v>5</v>
      </c>
      <c r="B237" s="6" t="s">
        <v>661</v>
      </c>
      <c r="C237" s="43" t="s">
        <v>662</v>
      </c>
      <c r="D237" s="6" t="s">
        <v>165</v>
      </c>
      <c r="E237" s="34" t="s">
        <v>815</v>
      </c>
      <c r="F237" s="12"/>
      <c r="G237" s="6"/>
      <c r="H237" s="6"/>
    </row>
    <row r="238" spans="1:8" ht="12.75">
      <c r="A238" s="6"/>
      <c r="B238" s="6"/>
      <c r="C238" s="6"/>
      <c r="D238" s="6"/>
      <c r="E238" s="40"/>
      <c r="F238" s="6"/>
      <c r="G238" s="6"/>
      <c r="H238" s="6"/>
    </row>
    <row r="239" spans="1:8" ht="12.75">
      <c r="A239" s="45" t="s">
        <v>595</v>
      </c>
      <c r="B239" s="45"/>
      <c r="C239" s="6"/>
      <c r="D239" s="6"/>
      <c r="E239" s="40"/>
      <c r="F239" s="6"/>
      <c r="G239" s="6"/>
      <c r="H239" s="6"/>
    </row>
    <row r="240" spans="1:8" ht="12.75">
      <c r="A240" s="12">
        <v>1</v>
      </c>
      <c r="B240" s="6" t="s">
        <v>816</v>
      </c>
      <c r="C240" s="43" t="s">
        <v>1262</v>
      </c>
      <c r="D240" s="6" t="s">
        <v>506</v>
      </c>
      <c r="E240" s="34" t="s">
        <v>817</v>
      </c>
      <c r="F240" t="s">
        <v>558</v>
      </c>
      <c r="G240" s="44">
        <v>11</v>
      </c>
      <c r="H240" s="6"/>
    </row>
    <row r="241" spans="1:8" ht="12.75">
      <c r="A241" s="12">
        <v>2</v>
      </c>
      <c r="B241" s="6" t="s">
        <v>818</v>
      </c>
      <c r="C241" s="43" t="s">
        <v>415</v>
      </c>
      <c r="D241" s="6" t="s">
        <v>506</v>
      </c>
      <c r="E241" s="34" t="s">
        <v>819</v>
      </c>
      <c r="G241" s="44">
        <v>9</v>
      </c>
      <c r="H241" s="6"/>
    </row>
    <row r="242" spans="1:8" ht="12.75">
      <c r="A242" s="12">
        <v>3</v>
      </c>
      <c r="B242" s="6" t="s">
        <v>820</v>
      </c>
      <c r="C242" s="43" t="s">
        <v>415</v>
      </c>
      <c r="D242" s="6" t="s">
        <v>707</v>
      </c>
      <c r="E242" s="34" t="s">
        <v>821</v>
      </c>
      <c r="G242" s="44">
        <v>8</v>
      </c>
      <c r="H242" s="6"/>
    </row>
    <row r="243" spans="1:8" ht="12.75">
      <c r="A243" s="12">
        <v>4</v>
      </c>
      <c r="B243" s="6" t="s">
        <v>822</v>
      </c>
      <c r="C243" s="43" t="s">
        <v>1253</v>
      </c>
      <c r="D243" s="6" t="s">
        <v>506</v>
      </c>
      <c r="E243" s="34" t="s">
        <v>823</v>
      </c>
      <c r="G243" s="44">
        <v>7</v>
      </c>
      <c r="H243" s="6"/>
    </row>
    <row r="244" spans="1:8" ht="12.75">
      <c r="A244" s="12">
        <v>5</v>
      </c>
      <c r="B244" s="6" t="s">
        <v>824</v>
      </c>
      <c r="C244" s="43" t="s">
        <v>415</v>
      </c>
      <c r="D244" s="6" t="s">
        <v>707</v>
      </c>
      <c r="E244" s="34" t="s">
        <v>825</v>
      </c>
      <c r="G244" s="44">
        <v>6</v>
      </c>
      <c r="H244" s="6"/>
    </row>
    <row r="245" spans="1:8" ht="12.75">
      <c r="A245" s="12">
        <v>6</v>
      </c>
      <c r="B245" s="6" t="s">
        <v>826</v>
      </c>
      <c r="C245" s="43" t="s">
        <v>827</v>
      </c>
      <c r="D245" s="6" t="s">
        <v>620</v>
      </c>
      <c r="E245" s="34" t="s">
        <v>828</v>
      </c>
      <c r="G245" s="44">
        <v>5</v>
      </c>
      <c r="H245" s="6"/>
    </row>
    <row r="246" spans="1:8" ht="12.75">
      <c r="A246" s="12">
        <v>7</v>
      </c>
      <c r="B246" s="6" t="s">
        <v>829</v>
      </c>
      <c r="C246" s="43" t="s">
        <v>268</v>
      </c>
      <c r="D246" s="6" t="s">
        <v>617</v>
      </c>
      <c r="E246" s="34" t="s">
        <v>830</v>
      </c>
      <c r="G246" s="44">
        <v>4</v>
      </c>
      <c r="H246" s="6"/>
    </row>
    <row r="247" spans="1:8" ht="12.75">
      <c r="A247" s="12">
        <v>8</v>
      </c>
      <c r="B247" s="6" t="s">
        <v>831</v>
      </c>
      <c r="C247" s="43" t="s">
        <v>832</v>
      </c>
      <c r="D247" s="6" t="s">
        <v>611</v>
      </c>
      <c r="E247" s="34" t="s">
        <v>833</v>
      </c>
      <c r="G247" s="44">
        <v>3</v>
      </c>
      <c r="H247" s="6"/>
    </row>
    <row r="248" spans="1:8" ht="12.75">
      <c r="A248" s="12">
        <v>9</v>
      </c>
      <c r="B248" s="6" t="s">
        <v>834</v>
      </c>
      <c r="C248" s="43" t="s">
        <v>268</v>
      </c>
      <c r="D248" s="6" t="s">
        <v>506</v>
      </c>
      <c r="E248" s="34" t="s">
        <v>835</v>
      </c>
      <c r="G248" s="44">
        <v>2</v>
      </c>
      <c r="H248" s="6"/>
    </row>
    <row r="249" spans="1:8" ht="12.75">
      <c r="A249" s="12">
        <v>10</v>
      </c>
      <c r="B249" s="6" t="s">
        <v>836</v>
      </c>
      <c r="C249" s="43" t="s">
        <v>1255</v>
      </c>
      <c r="D249" s="6" t="s">
        <v>801</v>
      </c>
      <c r="E249" s="34" t="s">
        <v>837</v>
      </c>
      <c r="G249" s="44">
        <v>1</v>
      </c>
      <c r="H249" s="6"/>
    </row>
    <row r="250" spans="1:8" ht="12.75">
      <c r="A250" s="12">
        <v>11</v>
      </c>
      <c r="B250" s="6" t="s">
        <v>838</v>
      </c>
      <c r="C250" s="43" t="s">
        <v>643</v>
      </c>
      <c r="D250" s="6" t="s">
        <v>620</v>
      </c>
      <c r="E250" s="34" t="s">
        <v>840</v>
      </c>
      <c r="F250" s="12"/>
      <c r="G250" s="6"/>
      <c r="H250" s="6"/>
    </row>
    <row r="251" spans="1:8" ht="12.75">
      <c r="A251" s="12">
        <v>12</v>
      </c>
      <c r="B251" s="6" t="s">
        <v>841</v>
      </c>
      <c r="C251" s="43" t="s">
        <v>839</v>
      </c>
      <c r="D251" s="6" t="s">
        <v>296</v>
      </c>
      <c r="E251" s="34" t="s">
        <v>842</v>
      </c>
      <c r="F251" s="12"/>
      <c r="G251" s="6"/>
      <c r="H251" s="6"/>
    </row>
    <row r="252" spans="1:8" ht="12.75">
      <c r="A252" s="12">
        <v>13</v>
      </c>
      <c r="B252" s="6" t="s">
        <v>843</v>
      </c>
      <c r="C252" s="43" t="s">
        <v>286</v>
      </c>
      <c r="D252" s="6" t="s">
        <v>707</v>
      </c>
      <c r="E252" s="34" t="s">
        <v>844</v>
      </c>
      <c r="F252" s="12"/>
      <c r="G252" s="6"/>
      <c r="H252" s="6"/>
    </row>
    <row r="253" spans="1:8" ht="12.75">
      <c r="A253" s="12">
        <v>14</v>
      </c>
      <c r="B253" s="6" t="s">
        <v>729</v>
      </c>
      <c r="C253" s="43" t="s">
        <v>730</v>
      </c>
      <c r="D253" s="6" t="s">
        <v>620</v>
      </c>
      <c r="E253" s="34" t="s">
        <v>845</v>
      </c>
      <c r="F253" s="12"/>
      <c r="G253" s="6"/>
      <c r="H253" s="6"/>
    </row>
    <row r="254" spans="1:8" ht="12.75">
      <c r="A254" s="12">
        <v>15</v>
      </c>
      <c r="B254" s="6" t="s">
        <v>846</v>
      </c>
      <c r="C254" s="43" t="s">
        <v>286</v>
      </c>
      <c r="D254" s="6" t="s">
        <v>617</v>
      </c>
      <c r="E254" s="34" t="s">
        <v>847</v>
      </c>
      <c r="F254" s="12"/>
      <c r="G254" s="6"/>
      <c r="H254" s="6"/>
    </row>
    <row r="255" spans="1:8" ht="12.75">
      <c r="A255" s="12"/>
      <c r="B255" s="6" t="s">
        <v>848</v>
      </c>
      <c r="C255" s="43" t="s">
        <v>268</v>
      </c>
      <c r="D255" s="6" t="s">
        <v>801</v>
      </c>
      <c r="E255" s="34" t="s">
        <v>114</v>
      </c>
      <c r="F255" s="12"/>
      <c r="G255" s="6"/>
      <c r="H255" s="6"/>
    </row>
    <row r="256" spans="1:8" ht="12.75">
      <c r="A256" s="12"/>
      <c r="B256" s="6"/>
      <c r="C256" s="6"/>
      <c r="D256" s="6"/>
      <c r="E256" s="33"/>
      <c r="F256" s="6"/>
      <c r="G256" s="6"/>
      <c r="H256" s="6"/>
    </row>
    <row r="257" spans="1:8" ht="12.75">
      <c r="A257" s="45" t="s">
        <v>596</v>
      </c>
      <c r="B257" s="45"/>
      <c r="C257" s="46"/>
      <c r="D257" s="6"/>
      <c r="E257" s="40"/>
      <c r="F257" s="6"/>
      <c r="G257" s="6"/>
      <c r="H257" s="6"/>
    </row>
    <row r="258" spans="1:8" ht="12.75">
      <c r="A258" s="12">
        <v>1</v>
      </c>
      <c r="B258" s="6" t="s">
        <v>849</v>
      </c>
      <c r="C258" s="43" t="s">
        <v>850</v>
      </c>
      <c r="D258" s="6" t="s">
        <v>620</v>
      </c>
      <c r="E258" s="34" t="s">
        <v>851</v>
      </c>
      <c r="F258" t="s">
        <v>564</v>
      </c>
      <c r="G258" s="44">
        <v>11</v>
      </c>
      <c r="H258" s="34" t="s">
        <v>533</v>
      </c>
    </row>
    <row r="259" spans="1:8" ht="12.75">
      <c r="A259" s="12">
        <v>2</v>
      </c>
      <c r="B259" s="6" t="s">
        <v>853</v>
      </c>
      <c r="C259" s="43" t="s">
        <v>854</v>
      </c>
      <c r="D259" s="6" t="s">
        <v>611</v>
      </c>
      <c r="E259" s="34" t="s">
        <v>852</v>
      </c>
      <c r="G259" s="44">
        <v>9</v>
      </c>
      <c r="H259" s="34" t="s">
        <v>532</v>
      </c>
    </row>
    <row r="260" spans="1:8" ht="12.75">
      <c r="A260" s="12">
        <v>3</v>
      </c>
      <c r="B260" s="6" t="s">
        <v>613</v>
      </c>
      <c r="C260" s="43" t="s">
        <v>614</v>
      </c>
      <c r="D260" s="6" t="s">
        <v>165</v>
      </c>
      <c r="E260" s="34" t="s">
        <v>852</v>
      </c>
      <c r="G260" s="44">
        <v>8</v>
      </c>
      <c r="H260" s="34" t="s">
        <v>533</v>
      </c>
    </row>
    <row r="261" spans="1:8" ht="12.75">
      <c r="A261" s="12">
        <v>4</v>
      </c>
      <c r="B261" s="6" t="s">
        <v>855</v>
      </c>
      <c r="C261" s="43" t="s">
        <v>1256</v>
      </c>
      <c r="D261" s="6" t="s">
        <v>506</v>
      </c>
      <c r="E261" s="34" t="s">
        <v>856</v>
      </c>
      <c r="G261" s="44">
        <v>7</v>
      </c>
      <c r="H261" s="34" t="s">
        <v>535</v>
      </c>
    </row>
    <row r="262" spans="1:8" ht="12.75">
      <c r="A262" s="12">
        <v>5</v>
      </c>
      <c r="B262" s="6" t="s">
        <v>857</v>
      </c>
      <c r="C262" s="43" t="s">
        <v>858</v>
      </c>
      <c r="D262" s="6" t="s">
        <v>620</v>
      </c>
      <c r="E262" s="34" t="s">
        <v>859</v>
      </c>
      <c r="G262" s="44">
        <v>6</v>
      </c>
      <c r="H262" s="34" t="s">
        <v>532</v>
      </c>
    </row>
    <row r="263" spans="1:8" s="1" customFormat="1" ht="12.75">
      <c r="A263" s="16">
        <v>6</v>
      </c>
      <c r="B263" s="13" t="s">
        <v>586</v>
      </c>
      <c r="C263" s="60" t="s">
        <v>609</v>
      </c>
      <c r="D263" s="13" t="s">
        <v>165</v>
      </c>
      <c r="E263" s="61" t="s">
        <v>860</v>
      </c>
      <c r="G263" s="62">
        <v>5</v>
      </c>
      <c r="H263" s="61" t="s">
        <v>533</v>
      </c>
    </row>
    <row r="264" spans="1:8" ht="12.75">
      <c r="A264" s="12">
        <v>7</v>
      </c>
      <c r="B264" s="6" t="s">
        <v>654</v>
      </c>
      <c r="C264" s="43" t="s">
        <v>655</v>
      </c>
      <c r="D264" s="6" t="s">
        <v>620</v>
      </c>
      <c r="E264" s="34" t="s">
        <v>861</v>
      </c>
      <c r="G264" s="44">
        <v>4</v>
      </c>
      <c r="H264" s="34" t="s">
        <v>535</v>
      </c>
    </row>
    <row r="265" spans="1:8" ht="12.75">
      <c r="A265" s="12">
        <v>8</v>
      </c>
      <c r="B265" s="6" t="s">
        <v>862</v>
      </c>
      <c r="C265" s="43" t="s">
        <v>268</v>
      </c>
      <c r="D265" s="6" t="s">
        <v>158</v>
      </c>
      <c r="E265" s="34" t="s">
        <v>863</v>
      </c>
      <c r="G265" s="44">
        <v>3</v>
      </c>
      <c r="H265" s="34" t="s">
        <v>533</v>
      </c>
    </row>
    <row r="266" spans="1:8" ht="12.75">
      <c r="A266" s="12">
        <v>9</v>
      </c>
      <c r="B266" s="6" t="s">
        <v>644</v>
      </c>
      <c r="C266" s="43" t="s">
        <v>268</v>
      </c>
      <c r="D266" s="6" t="s">
        <v>617</v>
      </c>
      <c r="E266" s="34" t="s">
        <v>864</v>
      </c>
      <c r="G266" s="44">
        <v>2</v>
      </c>
      <c r="H266" s="34" t="s">
        <v>533</v>
      </c>
    </row>
    <row r="267" spans="1:8" ht="12.75">
      <c r="A267" s="12">
        <v>10</v>
      </c>
      <c r="B267" s="6" t="s">
        <v>865</v>
      </c>
      <c r="C267" s="43" t="s">
        <v>268</v>
      </c>
      <c r="D267" s="6" t="s">
        <v>158</v>
      </c>
      <c r="E267" s="34" t="s">
        <v>866</v>
      </c>
      <c r="G267" s="44">
        <v>1</v>
      </c>
      <c r="H267" s="34" t="s">
        <v>538</v>
      </c>
    </row>
    <row r="268" spans="1:8" ht="12.75">
      <c r="A268" s="12">
        <v>11</v>
      </c>
      <c r="B268" s="6" t="s">
        <v>867</v>
      </c>
      <c r="C268" s="43" t="s">
        <v>329</v>
      </c>
      <c r="D268" s="6" t="s">
        <v>165</v>
      </c>
      <c r="E268" s="34" t="s">
        <v>868</v>
      </c>
      <c r="F268" s="12"/>
      <c r="H268" s="34" t="s">
        <v>533</v>
      </c>
    </row>
    <row r="269" spans="1:8" ht="12.75">
      <c r="A269" s="12">
        <v>12</v>
      </c>
      <c r="B269" s="6" t="s">
        <v>869</v>
      </c>
      <c r="C269" s="43" t="s">
        <v>286</v>
      </c>
      <c r="D269" s="6" t="s">
        <v>617</v>
      </c>
      <c r="E269" s="34" t="s">
        <v>870</v>
      </c>
      <c r="F269" s="12"/>
      <c r="H269" s="34" t="s">
        <v>871</v>
      </c>
    </row>
    <row r="270" spans="1:8" ht="12.75">
      <c r="A270" s="12">
        <v>13</v>
      </c>
      <c r="B270" s="6" t="s">
        <v>872</v>
      </c>
      <c r="C270" s="43" t="s">
        <v>873</v>
      </c>
      <c r="D270" s="6" t="s">
        <v>162</v>
      </c>
      <c r="E270" s="34" t="s">
        <v>874</v>
      </c>
      <c r="F270" s="12"/>
      <c r="H270" s="34" t="s">
        <v>533</v>
      </c>
    </row>
    <row r="271" spans="1:8" ht="12.75">
      <c r="A271" s="12">
        <v>14</v>
      </c>
      <c r="B271" s="6" t="s">
        <v>719</v>
      </c>
      <c r="C271" s="43" t="s">
        <v>268</v>
      </c>
      <c r="D271" s="6" t="s">
        <v>158</v>
      </c>
      <c r="E271" s="34" t="s">
        <v>875</v>
      </c>
      <c r="F271" s="12"/>
      <c r="H271" s="34" t="s">
        <v>876</v>
      </c>
    </row>
    <row r="272" spans="1:8" ht="12.75">
      <c r="A272" s="12">
        <v>15</v>
      </c>
      <c r="B272" s="6" t="s">
        <v>878</v>
      </c>
      <c r="C272" s="43" t="s">
        <v>268</v>
      </c>
      <c r="D272" s="6" t="s">
        <v>707</v>
      </c>
      <c r="E272" s="34" t="s">
        <v>879</v>
      </c>
      <c r="F272" s="12"/>
      <c r="H272" s="34" t="s">
        <v>533</v>
      </c>
    </row>
    <row r="273" spans="1:8" ht="12.75">
      <c r="A273" s="12">
        <v>16</v>
      </c>
      <c r="B273" s="6" t="s">
        <v>877</v>
      </c>
      <c r="C273" s="43" t="s">
        <v>880</v>
      </c>
      <c r="D273" s="6" t="s">
        <v>611</v>
      </c>
      <c r="E273" s="34" t="s">
        <v>879</v>
      </c>
      <c r="F273" s="12"/>
      <c r="H273" s="34" t="s">
        <v>537</v>
      </c>
    </row>
    <row r="274" spans="1:8" ht="12.75">
      <c r="A274" s="12">
        <v>17</v>
      </c>
      <c r="B274" s="6" t="s">
        <v>881</v>
      </c>
      <c r="C274" s="43" t="s">
        <v>415</v>
      </c>
      <c r="D274" s="6" t="s">
        <v>882</v>
      </c>
      <c r="E274" s="34" t="s">
        <v>883</v>
      </c>
      <c r="F274" s="12"/>
      <c r="H274" s="34" t="s">
        <v>533</v>
      </c>
    </row>
    <row r="275" spans="1:8" ht="12.75">
      <c r="A275" s="12">
        <v>18</v>
      </c>
      <c r="B275" s="6" t="s">
        <v>632</v>
      </c>
      <c r="C275" s="43" t="s">
        <v>633</v>
      </c>
      <c r="D275" s="6" t="s">
        <v>611</v>
      </c>
      <c r="E275" s="34" t="s">
        <v>884</v>
      </c>
      <c r="F275" s="12"/>
      <c r="H275" s="34" t="s">
        <v>871</v>
      </c>
    </row>
    <row r="276" spans="1:8" ht="12.75">
      <c r="A276" s="12">
        <v>19</v>
      </c>
      <c r="B276" s="6" t="s">
        <v>885</v>
      </c>
      <c r="C276" s="43" t="s">
        <v>415</v>
      </c>
      <c r="D276" s="6" t="s">
        <v>882</v>
      </c>
      <c r="E276" s="34" t="s">
        <v>886</v>
      </c>
      <c r="F276" s="12"/>
      <c r="H276" s="34" t="s">
        <v>533</v>
      </c>
    </row>
    <row r="277" spans="1:8" ht="12.75">
      <c r="A277" s="12"/>
      <c r="B277" s="6" t="s">
        <v>887</v>
      </c>
      <c r="C277" s="43" t="s">
        <v>415</v>
      </c>
      <c r="D277" s="6" t="s">
        <v>882</v>
      </c>
      <c r="E277" s="34" t="s">
        <v>61</v>
      </c>
      <c r="F277" s="12"/>
      <c r="H277" s="34"/>
    </row>
    <row r="278" spans="1:8" ht="12.75">
      <c r="A278" s="6"/>
      <c r="B278" s="6"/>
      <c r="C278" s="6"/>
      <c r="D278" s="6"/>
      <c r="E278" s="40"/>
      <c r="F278" s="6"/>
      <c r="G278" s="6"/>
      <c r="H278" s="6"/>
    </row>
    <row r="279" spans="1:8" ht="12.75">
      <c r="A279" s="45" t="s">
        <v>597</v>
      </c>
      <c r="B279" s="45"/>
      <c r="C279" s="46"/>
      <c r="D279" s="6"/>
      <c r="E279" s="40"/>
      <c r="F279" s="6"/>
      <c r="G279" s="6"/>
      <c r="H279" s="6"/>
    </row>
    <row r="280" spans="1:8" ht="12.75">
      <c r="A280" s="12">
        <v>1</v>
      </c>
      <c r="B280" s="6" t="s">
        <v>980</v>
      </c>
      <c r="C280" s="43" t="s">
        <v>1263</v>
      </c>
      <c r="D280" s="6" t="s">
        <v>506</v>
      </c>
      <c r="E280" s="34" t="s">
        <v>981</v>
      </c>
      <c r="F280" t="s">
        <v>565</v>
      </c>
      <c r="G280" s="44">
        <v>11</v>
      </c>
      <c r="H280" s="6"/>
    </row>
    <row r="281" spans="1:8" ht="12.75">
      <c r="A281" s="12">
        <v>2</v>
      </c>
      <c r="B281" s="6" t="s">
        <v>982</v>
      </c>
      <c r="C281" s="43" t="s">
        <v>983</v>
      </c>
      <c r="D281" s="6" t="s">
        <v>611</v>
      </c>
      <c r="E281" s="34" t="s">
        <v>984</v>
      </c>
      <c r="G281" s="44">
        <v>9</v>
      </c>
      <c r="H281" s="6"/>
    </row>
    <row r="282" spans="1:8" ht="12.75">
      <c r="A282" s="12">
        <v>3</v>
      </c>
      <c r="B282" s="6" t="s">
        <v>985</v>
      </c>
      <c r="C282" s="43" t="s">
        <v>986</v>
      </c>
      <c r="D282" s="6" t="s">
        <v>296</v>
      </c>
      <c r="E282" s="34" t="s">
        <v>987</v>
      </c>
      <c r="G282" s="44">
        <v>8</v>
      </c>
      <c r="H282" s="6"/>
    </row>
    <row r="283" spans="1:8" ht="12.75">
      <c r="A283" s="12">
        <v>4</v>
      </c>
      <c r="B283" s="6" t="s">
        <v>988</v>
      </c>
      <c r="C283" s="43" t="s">
        <v>989</v>
      </c>
      <c r="D283" s="6" t="s">
        <v>162</v>
      </c>
      <c r="E283" s="34" t="s">
        <v>990</v>
      </c>
      <c r="G283" s="44">
        <v>7</v>
      </c>
      <c r="H283" s="6"/>
    </row>
    <row r="284" spans="1:8" ht="12.75">
      <c r="A284" s="12">
        <v>5</v>
      </c>
      <c r="B284" s="6" t="s">
        <v>991</v>
      </c>
      <c r="C284" s="43" t="s">
        <v>1264</v>
      </c>
      <c r="D284" s="6" t="s">
        <v>506</v>
      </c>
      <c r="E284" s="34" t="s">
        <v>992</v>
      </c>
      <c r="G284" s="44">
        <v>6</v>
      </c>
      <c r="H284" s="6"/>
    </row>
    <row r="285" spans="1:8" ht="12.75">
      <c r="A285" s="12">
        <v>6</v>
      </c>
      <c r="B285" s="6" t="s">
        <v>928</v>
      </c>
      <c r="C285" s="43" t="s">
        <v>929</v>
      </c>
      <c r="D285" s="6" t="s">
        <v>296</v>
      </c>
      <c r="E285" s="34" t="s">
        <v>993</v>
      </c>
      <c r="G285" s="44">
        <v>5</v>
      </c>
      <c r="H285" s="6"/>
    </row>
    <row r="286" spans="1:8" ht="12.75">
      <c r="A286" s="12">
        <v>7</v>
      </c>
      <c r="B286" s="6" t="s">
        <v>994</v>
      </c>
      <c r="C286" s="43" t="s">
        <v>268</v>
      </c>
      <c r="D286" s="6" t="s">
        <v>506</v>
      </c>
      <c r="E286" s="34" t="s">
        <v>995</v>
      </c>
      <c r="G286" s="44">
        <v>4</v>
      </c>
      <c r="H286" s="6"/>
    </row>
    <row r="287" spans="1:8" ht="12.75">
      <c r="A287" s="12">
        <v>8</v>
      </c>
      <c r="B287" s="6" t="s">
        <v>996</v>
      </c>
      <c r="C287" s="43" t="s">
        <v>691</v>
      </c>
      <c r="D287" s="6" t="s">
        <v>158</v>
      </c>
      <c r="E287" s="34" t="s">
        <v>997</v>
      </c>
      <c r="G287" s="44">
        <v>3</v>
      </c>
      <c r="H287" s="6"/>
    </row>
    <row r="288" spans="1:8" ht="12.75">
      <c r="A288" s="12">
        <v>9</v>
      </c>
      <c r="B288" s="6" t="s">
        <v>998</v>
      </c>
      <c r="C288" s="43" t="s">
        <v>858</v>
      </c>
      <c r="D288" s="6" t="s">
        <v>620</v>
      </c>
      <c r="E288" s="34" t="s">
        <v>999</v>
      </c>
      <c r="G288" s="44">
        <v>2</v>
      </c>
      <c r="H288" s="6"/>
    </row>
    <row r="289" spans="1:8" ht="12.75">
      <c r="A289" s="12">
        <v>10</v>
      </c>
      <c r="B289" s="6" t="s">
        <v>1000</v>
      </c>
      <c r="C289" s="43" t="s">
        <v>268</v>
      </c>
      <c r="D289" s="6" t="s">
        <v>617</v>
      </c>
      <c r="E289" s="34" t="s">
        <v>1001</v>
      </c>
      <c r="G289" s="44">
        <v>1</v>
      </c>
      <c r="H289" s="6"/>
    </row>
    <row r="290" spans="1:8" ht="12.75">
      <c r="A290" s="12">
        <v>11</v>
      </c>
      <c r="B290" s="6" t="s">
        <v>1002</v>
      </c>
      <c r="C290" s="43" t="s">
        <v>1003</v>
      </c>
      <c r="D290" s="6" t="s">
        <v>296</v>
      </c>
      <c r="E290" s="34" t="s">
        <v>1004</v>
      </c>
      <c r="F290" s="12"/>
      <c r="G290" s="6"/>
      <c r="H290" s="6"/>
    </row>
    <row r="291" spans="1:8" ht="12.75">
      <c r="A291" s="12">
        <v>12</v>
      </c>
      <c r="B291" s="6" t="s">
        <v>1005</v>
      </c>
      <c r="C291" s="43" t="s">
        <v>1006</v>
      </c>
      <c r="D291" s="6" t="s">
        <v>162</v>
      </c>
      <c r="E291" s="34" t="s">
        <v>1007</v>
      </c>
      <c r="F291" s="12"/>
      <c r="G291" s="6"/>
      <c r="H291" s="6"/>
    </row>
    <row r="292" spans="1:8" ht="12.75">
      <c r="A292" s="12">
        <v>13</v>
      </c>
      <c r="B292" s="6" t="s">
        <v>1008</v>
      </c>
      <c r="C292" s="43" t="s">
        <v>1009</v>
      </c>
      <c r="D292" s="6" t="s">
        <v>296</v>
      </c>
      <c r="E292" s="34" t="s">
        <v>1010</v>
      </c>
      <c r="F292" s="12"/>
      <c r="G292" s="6"/>
      <c r="H292" s="6"/>
    </row>
    <row r="293" spans="1:8" ht="12.75">
      <c r="A293" s="12">
        <v>14</v>
      </c>
      <c r="B293" s="6" t="s">
        <v>1011</v>
      </c>
      <c r="C293" s="43" t="s">
        <v>268</v>
      </c>
      <c r="D293" s="6" t="s">
        <v>882</v>
      </c>
      <c r="E293" s="34" t="s">
        <v>1012</v>
      </c>
      <c r="F293" s="12"/>
      <c r="G293" s="6"/>
      <c r="H293" s="6"/>
    </row>
    <row r="294" spans="1:8" ht="12.75">
      <c r="A294" s="12">
        <v>15</v>
      </c>
      <c r="B294" s="6" t="s">
        <v>1013</v>
      </c>
      <c r="C294" s="43" t="s">
        <v>1014</v>
      </c>
      <c r="D294" s="6" t="s">
        <v>882</v>
      </c>
      <c r="E294" s="34" t="s">
        <v>1015</v>
      </c>
      <c r="F294" s="12"/>
      <c r="G294" s="6"/>
      <c r="H294" s="6"/>
    </row>
    <row r="295" spans="1:8" ht="12.75">
      <c r="A295" s="12">
        <v>16</v>
      </c>
      <c r="B295" s="6" t="s">
        <v>944</v>
      </c>
      <c r="C295" s="43" t="s">
        <v>945</v>
      </c>
      <c r="D295" s="6" t="s">
        <v>882</v>
      </c>
      <c r="E295" s="34" t="s">
        <v>1016</v>
      </c>
      <c r="F295" s="12"/>
      <c r="G295" s="6"/>
      <c r="H295" s="6"/>
    </row>
    <row r="296" spans="1:8" ht="12.75">
      <c r="A296" s="12">
        <v>17</v>
      </c>
      <c r="B296" s="6" t="s">
        <v>1017</v>
      </c>
      <c r="C296" s="43" t="s">
        <v>1018</v>
      </c>
      <c r="D296" s="6" t="s">
        <v>162</v>
      </c>
      <c r="E296" s="34" t="s">
        <v>1019</v>
      </c>
      <c r="F296" s="12"/>
      <c r="G296" s="6"/>
      <c r="H296" s="6"/>
    </row>
    <row r="297" spans="1:8" ht="12.75">
      <c r="A297" s="12">
        <v>18</v>
      </c>
      <c r="B297" s="6" t="s">
        <v>1020</v>
      </c>
      <c r="C297" s="43" t="s">
        <v>922</v>
      </c>
      <c r="D297" s="6" t="s">
        <v>296</v>
      </c>
      <c r="E297" s="52" t="s">
        <v>1021</v>
      </c>
      <c r="F297" s="12"/>
      <c r="G297" s="6"/>
      <c r="H297" s="6"/>
    </row>
    <row r="298" spans="1:8" ht="12.75">
      <c r="A298" s="12">
        <v>19</v>
      </c>
      <c r="B298" s="6" t="s">
        <v>1022</v>
      </c>
      <c r="C298" s="43" t="s">
        <v>1023</v>
      </c>
      <c r="D298" s="6" t="s">
        <v>296</v>
      </c>
      <c r="E298" s="52" t="s">
        <v>1024</v>
      </c>
      <c r="F298" s="12"/>
      <c r="G298" s="6"/>
      <c r="H298" s="6"/>
    </row>
    <row r="299" spans="1:8" ht="12.75">
      <c r="A299" s="12">
        <v>20</v>
      </c>
      <c r="B299" s="6" t="s">
        <v>953</v>
      </c>
      <c r="C299" s="43" t="s">
        <v>954</v>
      </c>
      <c r="D299" s="6" t="s">
        <v>296</v>
      </c>
      <c r="E299" s="52" t="s">
        <v>1025</v>
      </c>
      <c r="F299" s="12"/>
      <c r="G299" s="6"/>
      <c r="H299" s="6"/>
    </row>
    <row r="300" spans="1:8" ht="12.75">
      <c r="A300" s="12">
        <v>21</v>
      </c>
      <c r="B300" s="6" t="s">
        <v>1026</v>
      </c>
      <c r="C300" s="43" t="s">
        <v>268</v>
      </c>
      <c r="D300" s="6" t="s">
        <v>158</v>
      </c>
      <c r="E300" s="52" t="s">
        <v>1027</v>
      </c>
      <c r="F300" s="12"/>
      <c r="G300" s="6"/>
      <c r="H300" s="6"/>
    </row>
    <row r="301" spans="1:8" ht="12.75">
      <c r="A301" s="12"/>
      <c r="B301" s="6" t="s">
        <v>1028</v>
      </c>
      <c r="C301" s="43" t="s">
        <v>1029</v>
      </c>
      <c r="D301" s="6" t="s">
        <v>1030</v>
      </c>
      <c r="E301" s="52" t="s">
        <v>1031</v>
      </c>
      <c r="F301" s="12"/>
      <c r="G301" s="6" t="s">
        <v>23</v>
      </c>
      <c r="H301" s="6"/>
    </row>
    <row r="302" spans="1:8" ht="12.75">
      <c r="A302" s="12"/>
      <c r="B302" s="6" t="s">
        <v>1032</v>
      </c>
      <c r="C302" s="43" t="s">
        <v>415</v>
      </c>
      <c r="D302" s="6" t="s">
        <v>617</v>
      </c>
      <c r="E302" s="52" t="s">
        <v>61</v>
      </c>
      <c r="F302" s="12"/>
      <c r="G302" s="6"/>
      <c r="H302" s="6"/>
    </row>
    <row r="303" spans="1:8" ht="12.75">
      <c r="A303" s="6"/>
      <c r="B303" s="6"/>
      <c r="C303" s="6"/>
      <c r="D303" s="6"/>
      <c r="E303" s="40"/>
      <c r="F303" s="6"/>
      <c r="G303" s="6"/>
      <c r="H303" s="6"/>
    </row>
    <row r="304" spans="1:8" ht="12.75">
      <c r="A304" s="45" t="s">
        <v>598</v>
      </c>
      <c r="B304" s="45"/>
      <c r="C304" s="46"/>
      <c r="D304" s="6"/>
      <c r="E304" s="40"/>
      <c r="F304" s="6"/>
      <c r="G304" s="6"/>
      <c r="H304" s="6"/>
    </row>
    <row r="305" spans="1:8" ht="12.75">
      <c r="A305" s="12">
        <v>1</v>
      </c>
      <c r="B305" s="6" t="s">
        <v>1033</v>
      </c>
      <c r="C305" s="43" t="s">
        <v>1034</v>
      </c>
      <c r="D305" s="6" t="s">
        <v>620</v>
      </c>
      <c r="E305" s="34" t="s">
        <v>1035</v>
      </c>
      <c r="F305" t="s">
        <v>564</v>
      </c>
      <c r="G305" s="44">
        <v>11</v>
      </c>
      <c r="H305" s="6"/>
    </row>
    <row r="306" spans="1:8" ht="12.75">
      <c r="A306" s="12">
        <v>2</v>
      </c>
      <c r="B306" s="6" t="s">
        <v>1036</v>
      </c>
      <c r="C306" s="43" t="s">
        <v>1265</v>
      </c>
      <c r="D306" s="6" t="s">
        <v>169</v>
      </c>
      <c r="E306" s="34" t="s">
        <v>1035</v>
      </c>
      <c r="G306" s="44">
        <v>9</v>
      </c>
      <c r="H306" s="6"/>
    </row>
    <row r="307" spans="1:8" ht="12.75">
      <c r="A307" s="12">
        <v>3</v>
      </c>
      <c r="B307" s="6" t="s">
        <v>862</v>
      </c>
      <c r="C307" s="43" t="s">
        <v>1266</v>
      </c>
      <c r="D307" s="6" t="s">
        <v>158</v>
      </c>
      <c r="E307" s="34" t="s">
        <v>1037</v>
      </c>
      <c r="G307" s="44">
        <v>8</v>
      </c>
      <c r="H307" s="6"/>
    </row>
    <row r="308" spans="1:8" ht="12.75">
      <c r="A308" s="12">
        <v>4</v>
      </c>
      <c r="B308" s="6" t="s">
        <v>938</v>
      </c>
      <c r="C308" s="43" t="s">
        <v>286</v>
      </c>
      <c r="D308" s="6" t="s">
        <v>617</v>
      </c>
      <c r="E308" s="34" t="s">
        <v>1037</v>
      </c>
      <c r="G308" s="44">
        <v>7</v>
      </c>
      <c r="H308" s="6"/>
    </row>
    <row r="309" spans="1:8" ht="12.75">
      <c r="A309" s="12">
        <v>5</v>
      </c>
      <c r="B309" s="6" t="s">
        <v>849</v>
      </c>
      <c r="C309" s="43" t="s">
        <v>1038</v>
      </c>
      <c r="D309" s="6" t="s">
        <v>620</v>
      </c>
      <c r="E309" s="34" t="s">
        <v>1039</v>
      </c>
      <c r="G309" s="44">
        <v>5</v>
      </c>
      <c r="H309" s="6"/>
    </row>
    <row r="310" spans="1:8" ht="12.75">
      <c r="A310" s="12">
        <v>6</v>
      </c>
      <c r="B310" s="6" t="s">
        <v>998</v>
      </c>
      <c r="C310" s="43" t="s">
        <v>858</v>
      </c>
      <c r="D310" s="6" t="s">
        <v>620</v>
      </c>
      <c r="E310" s="34" t="s">
        <v>1040</v>
      </c>
      <c r="G310" s="44">
        <v>5</v>
      </c>
      <c r="H310" s="6"/>
    </row>
    <row r="311" spans="1:8" ht="12.75">
      <c r="A311" s="12">
        <v>7</v>
      </c>
      <c r="B311" s="6" t="s">
        <v>885</v>
      </c>
      <c r="C311" s="43" t="s">
        <v>415</v>
      </c>
      <c r="D311" s="6" t="s">
        <v>882</v>
      </c>
      <c r="E311" s="34" t="s">
        <v>1041</v>
      </c>
      <c r="G311" s="44">
        <v>5</v>
      </c>
      <c r="H311" s="6"/>
    </row>
    <row r="312" spans="1:8" ht="12.75">
      <c r="A312" s="12">
        <v>8</v>
      </c>
      <c r="B312" s="6" t="s">
        <v>780</v>
      </c>
      <c r="C312" s="43" t="s">
        <v>781</v>
      </c>
      <c r="D312" s="6" t="s">
        <v>296</v>
      </c>
      <c r="E312" s="34" t="s">
        <v>1041</v>
      </c>
      <c r="G312" s="44">
        <v>3</v>
      </c>
      <c r="H312" s="6"/>
    </row>
    <row r="313" spans="1:8" ht="12.75">
      <c r="A313" s="12">
        <v>9</v>
      </c>
      <c r="B313" s="6" t="s">
        <v>988</v>
      </c>
      <c r="C313" s="43" t="s">
        <v>989</v>
      </c>
      <c r="D313" s="6" t="s">
        <v>162</v>
      </c>
      <c r="E313" s="34" t="s">
        <v>1041</v>
      </c>
      <c r="G313" s="44">
        <v>1.5</v>
      </c>
      <c r="H313" s="6"/>
    </row>
    <row r="314" spans="1:8" ht="12.75">
      <c r="A314" s="12">
        <v>10</v>
      </c>
      <c r="B314" s="6" t="s">
        <v>935</v>
      </c>
      <c r="C314" s="43" t="s">
        <v>258</v>
      </c>
      <c r="D314" s="6" t="s">
        <v>707</v>
      </c>
      <c r="E314" s="34" t="s">
        <v>1041</v>
      </c>
      <c r="G314" s="44">
        <v>1.5</v>
      </c>
      <c r="H314" s="6"/>
    </row>
    <row r="315" spans="1:8" ht="12.75">
      <c r="A315" s="12">
        <v>11</v>
      </c>
      <c r="B315" s="6" t="s">
        <v>1042</v>
      </c>
      <c r="C315" s="43" t="s">
        <v>1043</v>
      </c>
      <c r="D315" s="6" t="s">
        <v>611</v>
      </c>
      <c r="E315" s="34" t="s">
        <v>1044</v>
      </c>
      <c r="F315" s="6"/>
      <c r="G315" s="6"/>
      <c r="H315" s="6"/>
    </row>
    <row r="316" spans="1:8" ht="12.75">
      <c r="A316" s="12">
        <v>12</v>
      </c>
      <c r="B316" s="6" t="s">
        <v>878</v>
      </c>
      <c r="C316" s="43" t="s">
        <v>268</v>
      </c>
      <c r="D316" s="6" t="s">
        <v>707</v>
      </c>
      <c r="E316" s="34" t="s">
        <v>1044</v>
      </c>
      <c r="F316" s="6"/>
      <c r="G316" s="6"/>
      <c r="H316" s="6"/>
    </row>
    <row r="317" spans="1:8" ht="12.75">
      <c r="A317" s="12">
        <v>13</v>
      </c>
      <c r="B317" s="6" t="s">
        <v>1045</v>
      </c>
      <c r="C317" s="43" t="s">
        <v>258</v>
      </c>
      <c r="D317" s="6" t="s">
        <v>617</v>
      </c>
      <c r="E317" s="34" t="s">
        <v>1046</v>
      </c>
      <c r="F317" s="6"/>
      <c r="G317" s="6"/>
      <c r="H317" s="6"/>
    </row>
    <row r="318" spans="1:8" ht="12.75">
      <c r="A318" s="12">
        <v>14</v>
      </c>
      <c r="B318" s="6" t="s">
        <v>881</v>
      </c>
      <c r="C318" s="43" t="s">
        <v>415</v>
      </c>
      <c r="D318" s="6" t="s">
        <v>882</v>
      </c>
      <c r="E318" s="34" t="s">
        <v>1046</v>
      </c>
      <c r="F318" s="6"/>
      <c r="G318" s="6"/>
      <c r="H318" s="6"/>
    </row>
    <row r="319" spans="1:8" ht="12.75">
      <c r="A319" s="12">
        <v>15</v>
      </c>
      <c r="B319" s="6" t="s">
        <v>953</v>
      </c>
      <c r="C319" s="43" t="s">
        <v>954</v>
      </c>
      <c r="D319" s="6" t="s">
        <v>296</v>
      </c>
      <c r="E319" s="34" t="s">
        <v>1046</v>
      </c>
      <c r="F319" s="6"/>
      <c r="G319" s="6"/>
      <c r="H319" s="6"/>
    </row>
    <row r="320" spans="1:8" ht="12.75">
      <c r="A320" s="12"/>
      <c r="B320" s="6" t="s">
        <v>1053</v>
      </c>
      <c r="C320" s="43" t="s">
        <v>415</v>
      </c>
      <c r="D320" s="6" t="s">
        <v>617</v>
      </c>
      <c r="E320" s="34" t="s">
        <v>541</v>
      </c>
      <c r="F320" s="6"/>
      <c r="G320" s="6"/>
      <c r="H320" s="6"/>
    </row>
    <row r="321" spans="1:8" ht="12.75">
      <c r="A321" s="12"/>
      <c r="B321" s="6" t="s">
        <v>1054</v>
      </c>
      <c r="C321" s="43" t="s">
        <v>1055</v>
      </c>
      <c r="D321" s="6" t="s">
        <v>296</v>
      </c>
      <c r="E321" s="34" t="s">
        <v>541</v>
      </c>
      <c r="F321" s="6"/>
      <c r="G321" s="6"/>
      <c r="H321" s="6"/>
    </row>
    <row r="322" spans="1:8" ht="12.75">
      <c r="A322" s="12"/>
      <c r="B322" s="6" t="s">
        <v>1013</v>
      </c>
      <c r="C322" s="43" t="s">
        <v>1014</v>
      </c>
      <c r="D322" s="6" t="s">
        <v>882</v>
      </c>
      <c r="E322" s="34" t="s">
        <v>541</v>
      </c>
      <c r="F322" s="6"/>
      <c r="G322" s="6"/>
      <c r="H322" s="6"/>
    </row>
    <row r="323" spans="1:8" ht="12.75">
      <c r="A323" s="55"/>
      <c r="B323" s="6" t="s">
        <v>865</v>
      </c>
      <c r="C323" s="43" t="s">
        <v>268</v>
      </c>
      <c r="D323" s="6" t="s">
        <v>158</v>
      </c>
      <c r="E323" s="34" t="s">
        <v>541</v>
      </c>
      <c r="F323" s="6"/>
      <c r="G323" s="6"/>
      <c r="H323" s="6"/>
    </row>
    <row r="324" spans="1:8" ht="12.75">
      <c r="A324" s="12"/>
      <c r="B324" s="6" t="s">
        <v>1047</v>
      </c>
      <c r="C324" s="43" t="s">
        <v>1048</v>
      </c>
      <c r="D324" s="6" t="s">
        <v>882</v>
      </c>
      <c r="E324" s="34" t="s">
        <v>61</v>
      </c>
      <c r="F324" s="6"/>
      <c r="G324" s="6"/>
      <c r="H324" s="6"/>
    </row>
    <row r="325" spans="1:8" ht="12.75">
      <c r="A325" s="12"/>
      <c r="B325" s="6" t="s">
        <v>1049</v>
      </c>
      <c r="C325" s="43" t="s">
        <v>1050</v>
      </c>
      <c r="D325" s="6" t="s">
        <v>882</v>
      </c>
      <c r="E325" s="34" t="s">
        <v>61</v>
      </c>
      <c r="F325" s="6"/>
      <c r="G325" s="6"/>
      <c r="H325" s="6"/>
    </row>
    <row r="326" spans="1:8" ht="12.75">
      <c r="A326" s="12"/>
      <c r="B326" s="6" t="s">
        <v>1051</v>
      </c>
      <c r="C326" s="43" t="s">
        <v>415</v>
      </c>
      <c r="D326" s="6" t="s">
        <v>1052</v>
      </c>
      <c r="E326" s="34" t="s">
        <v>61</v>
      </c>
      <c r="F326" s="6"/>
      <c r="G326" s="6" t="s">
        <v>23</v>
      </c>
      <c r="H326" s="6"/>
    </row>
    <row r="327" spans="1:8" ht="12.75">
      <c r="A327" s="6"/>
      <c r="B327" s="6"/>
      <c r="C327" s="6"/>
      <c r="D327" s="6"/>
      <c r="E327" s="40"/>
      <c r="F327" s="6"/>
      <c r="G327" s="6"/>
      <c r="H327" s="6"/>
    </row>
    <row r="328" spans="1:8" ht="12.75">
      <c r="A328" s="45" t="s">
        <v>599</v>
      </c>
      <c r="B328" s="45"/>
      <c r="C328" s="46"/>
      <c r="D328" s="6"/>
      <c r="E328" s="40"/>
      <c r="F328" s="6"/>
      <c r="G328" s="6"/>
      <c r="H328" s="6"/>
    </row>
    <row r="329" spans="1:8" ht="12.75">
      <c r="A329" s="12">
        <v>1</v>
      </c>
      <c r="B329" s="6" t="s">
        <v>1056</v>
      </c>
      <c r="C329" s="43" t="s">
        <v>1057</v>
      </c>
      <c r="D329" s="6" t="s">
        <v>611</v>
      </c>
      <c r="E329" s="34" t="s">
        <v>1058</v>
      </c>
      <c r="F329" t="s">
        <v>565</v>
      </c>
      <c r="G329" s="44">
        <v>11</v>
      </c>
      <c r="H329" s="6"/>
    </row>
    <row r="330" spans="1:8" ht="12.75">
      <c r="A330" s="12">
        <v>2</v>
      </c>
      <c r="B330" s="6" t="s">
        <v>1059</v>
      </c>
      <c r="C330" s="43" t="s">
        <v>268</v>
      </c>
      <c r="D330" s="6" t="s">
        <v>707</v>
      </c>
      <c r="E330" s="34" t="s">
        <v>1060</v>
      </c>
      <c r="G330" s="44">
        <v>9</v>
      </c>
      <c r="H330" s="6"/>
    </row>
    <row r="331" spans="1:8" ht="12.75">
      <c r="A331" s="12">
        <v>3</v>
      </c>
      <c r="B331" s="6" t="s">
        <v>1061</v>
      </c>
      <c r="C331" s="43" t="s">
        <v>1062</v>
      </c>
      <c r="D331" s="6" t="s">
        <v>611</v>
      </c>
      <c r="E331" s="34" t="s">
        <v>1063</v>
      </c>
      <c r="G331" s="44">
        <v>8</v>
      </c>
      <c r="H331" s="6"/>
    </row>
    <row r="332" spans="1:8" ht="12.75">
      <c r="A332" s="12">
        <v>4</v>
      </c>
      <c r="B332" s="6" t="s">
        <v>1064</v>
      </c>
      <c r="C332" s="43" t="s">
        <v>1267</v>
      </c>
      <c r="D332" s="6" t="s">
        <v>169</v>
      </c>
      <c r="E332" s="34" t="s">
        <v>1065</v>
      </c>
      <c r="G332" s="44">
        <v>7</v>
      </c>
      <c r="H332" s="6"/>
    </row>
    <row r="333" spans="1:8" ht="12.75">
      <c r="A333" s="12">
        <v>5</v>
      </c>
      <c r="B333" s="6" t="s">
        <v>1066</v>
      </c>
      <c r="C333" s="43" t="s">
        <v>258</v>
      </c>
      <c r="D333" s="6" t="s">
        <v>707</v>
      </c>
      <c r="E333" s="34" t="s">
        <v>1067</v>
      </c>
      <c r="G333" s="44">
        <v>6</v>
      </c>
      <c r="H333" s="6"/>
    </row>
    <row r="334" spans="1:8" ht="12.75">
      <c r="A334" s="12">
        <v>6</v>
      </c>
      <c r="B334" s="6" t="s">
        <v>1068</v>
      </c>
      <c r="C334" s="43" t="s">
        <v>268</v>
      </c>
      <c r="D334" s="6" t="s">
        <v>158</v>
      </c>
      <c r="E334" s="34" t="s">
        <v>1069</v>
      </c>
      <c r="G334" s="44">
        <v>5</v>
      </c>
      <c r="H334" s="6"/>
    </row>
    <row r="335" spans="1:8" ht="12.75">
      <c r="A335" s="12">
        <v>7</v>
      </c>
      <c r="B335" s="6" t="s">
        <v>1070</v>
      </c>
      <c r="C335" s="43" t="s">
        <v>286</v>
      </c>
      <c r="D335" s="6" t="s">
        <v>707</v>
      </c>
      <c r="E335" s="34" t="s">
        <v>1071</v>
      </c>
      <c r="G335" s="44">
        <v>4</v>
      </c>
      <c r="H335" s="6"/>
    </row>
    <row r="336" spans="1:8" ht="12.75">
      <c r="A336" s="12">
        <v>8</v>
      </c>
      <c r="B336" s="6" t="s">
        <v>1072</v>
      </c>
      <c r="C336" s="43" t="s">
        <v>1073</v>
      </c>
      <c r="D336" s="6" t="s">
        <v>620</v>
      </c>
      <c r="E336" s="34" t="s">
        <v>1074</v>
      </c>
      <c r="G336" s="44">
        <v>3</v>
      </c>
      <c r="H336" s="6"/>
    </row>
    <row r="337" spans="1:8" ht="12.75">
      <c r="A337" s="12">
        <v>9</v>
      </c>
      <c r="B337" s="6" t="s">
        <v>1075</v>
      </c>
      <c r="C337" s="43" t="s">
        <v>280</v>
      </c>
      <c r="D337" s="6" t="s">
        <v>158</v>
      </c>
      <c r="E337" s="34" t="s">
        <v>1076</v>
      </c>
      <c r="G337" s="44">
        <v>2</v>
      </c>
      <c r="H337" s="6"/>
    </row>
    <row r="338" spans="1:8" ht="12.75">
      <c r="A338" s="12">
        <v>10</v>
      </c>
      <c r="B338" s="6" t="s">
        <v>755</v>
      </c>
      <c r="C338" s="43" t="s">
        <v>756</v>
      </c>
      <c r="D338" s="6" t="s">
        <v>611</v>
      </c>
      <c r="E338" s="34" t="s">
        <v>1077</v>
      </c>
      <c r="G338" s="44">
        <v>1</v>
      </c>
      <c r="H338" s="6"/>
    </row>
    <row r="339" spans="1:8" ht="12.75">
      <c r="A339" s="12">
        <v>11</v>
      </c>
      <c r="B339" s="6" t="s">
        <v>1078</v>
      </c>
      <c r="C339" s="43" t="s">
        <v>258</v>
      </c>
      <c r="D339" s="6" t="s">
        <v>617</v>
      </c>
      <c r="E339" s="34" t="s">
        <v>1079</v>
      </c>
      <c r="F339" s="12"/>
      <c r="G339" s="6"/>
      <c r="H339" s="6"/>
    </row>
    <row r="340" spans="1:8" ht="12.75">
      <c r="A340" s="12">
        <v>12</v>
      </c>
      <c r="B340" s="6" t="s">
        <v>1011</v>
      </c>
      <c r="C340" s="43" t="s">
        <v>268</v>
      </c>
      <c r="D340" s="6" t="s">
        <v>882</v>
      </c>
      <c r="E340" s="34" t="s">
        <v>1080</v>
      </c>
      <c r="F340" s="12"/>
      <c r="G340" s="6"/>
      <c r="H340" s="6"/>
    </row>
    <row r="341" spans="1:8" ht="12.75">
      <c r="A341" s="12">
        <v>13</v>
      </c>
      <c r="B341" s="6" t="s">
        <v>1032</v>
      </c>
      <c r="C341" s="43" t="s">
        <v>415</v>
      </c>
      <c r="D341" s="6" t="s">
        <v>617</v>
      </c>
      <c r="E341" s="34" t="s">
        <v>1081</v>
      </c>
      <c r="F341" s="12"/>
      <c r="G341" s="6"/>
      <c r="H341" s="6"/>
    </row>
    <row r="342" spans="1:8" ht="12.75">
      <c r="A342" s="12">
        <v>14</v>
      </c>
      <c r="B342" s="6" t="s">
        <v>1082</v>
      </c>
      <c r="C342" s="43" t="s">
        <v>1268</v>
      </c>
      <c r="D342" s="6" t="s">
        <v>158</v>
      </c>
      <c r="E342" s="52" t="s">
        <v>1083</v>
      </c>
      <c r="F342" s="12"/>
      <c r="G342" s="6"/>
      <c r="H342" s="6"/>
    </row>
    <row r="343" spans="1:8" ht="12.75">
      <c r="A343" s="12">
        <v>15</v>
      </c>
      <c r="B343" s="6" t="s">
        <v>1084</v>
      </c>
      <c r="C343" s="43" t="s">
        <v>286</v>
      </c>
      <c r="D343" s="6" t="s">
        <v>707</v>
      </c>
      <c r="E343" s="52" t="s">
        <v>1085</v>
      </c>
      <c r="F343" s="12"/>
      <c r="G343" s="6"/>
      <c r="H343" s="6"/>
    </row>
    <row r="344" spans="1:8" ht="12.75">
      <c r="A344" s="12">
        <v>16</v>
      </c>
      <c r="B344" s="6" t="s">
        <v>1086</v>
      </c>
      <c r="C344" s="43" t="s">
        <v>790</v>
      </c>
      <c r="D344" s="6" t="s">
        <v>162</v>
      </c>
      <c r="E344" s="52" t="s">
        <v>1087</v>
      </c>
      <c r="F344" s="12"/>
      <c r="G344" s="6"/>
      <c r="H344" s="6"/>
    </row>
    <row r="345" spans="1:8" ht="12.75">
      <c r="A345" s="12">
        <v>17</v>
      </c>
      <c r="B345" s="6" t="s">
        <v>1088</v>
      </c>
      <c r="C345" s="43" t="s">
        <v>268</v>
      </c>
      <c r="D345" s="6" t="s">
        <v>617</v>
      </c>
      <c r="E345" s="52" t="s">
        <v>1089</v>
      </c>
      <c r="F345" s="12"/>
      <c r="G345" s="6"/>
      <c r="H345" s="6"/>
    </row>
    <row r="346" spans="1:8" ht="12.75">
      <c r="A346" s="12">
        <v>18</v>
      </c>
      <c r="B346" s="6" t="s">
        <v>1090</v>
      </c>
      <c r="C346" s="43" t="s">
        <v>1091</v>
      </c>
      <c r="D346" s="6" t="s">
        <v>611</v>
      </c>
      <c r="E346" s="34" t="s">
        <v>1092</v>
      </c>
      <c r="F346" s="12"/>
      <c r="G346" s="6"/>
      <c r="H346" s="6"/>
    </row>
    <row r="347" spans="1:8" ht="12.75">
      <c r="A347" s="12">
        <v>19</v>
      </c>
      <c r="B347" s="6" t="s">
        <v>789</v>
      </c>
      <c r="C347" s="43" t="s">
        <v>790</v>
      </c>
      <c r="D347" s="6" t="s">
        <v>617</v>
      </c>
      <c r="E347" s="52" t="s">
        <v>1093</v>
      </c>
      <c r="F347" s="12"/>
      <c r="G347" s="6"/>
      <c r="H347" s="6"/>
    </row>
    <row r="348" spans="1:8" ht="12.75">
      <c r="A348" s="12">
        <v>20</v>
      </c>
      <c r="B348" s="6" t="s">
        <v>1094</v>
      </c>
      <c r="C348" s="43" t="s">
        <v>1095</v>
      </c>
      <c r="D348" s="6" t="s">
        <v>620</v>
      </c>
      <c r="E348" s="52" t="s">
        <v>1096</v>
      </c>
      <c r="F348" s="12"/>
      <c r="G348" s="6"/>
      <c r="H348" s="6"/>
    </row>
    <row r="349" spans="1:8" ht="12.75">
      <c r="A349" s="12"/>
      <c r="B349" s="6" t="s">
        <v>1000</v>
      </c>
      <c r="C349" s="43" t="s">
        <v>268</v>
      </c>
      <c r="D349" s="6" t="s">
        <v>617</v>
      </c>
      <c r="E349" s="52" t="s">
        <v>61</v>
      </c>
      <c r="F349" s="12"/>
      <c r="G349" s="6"/>
      <c r="H349" s="6"/>
    </row>
    <row r="350" spans="1:8" ht="12.75">
      <c r="A350" s="6"/>
      <c r="B350" s="6"/>
      <c r="C350" s="6"/>
      <c r="D350" s="6"/>
      <c r="E350" s="42"/>
      <c r="F350" s="12"/>
      <c r="G350" s="6"/>
      <c r="H350" s="6"/>
    </row>
    <row r="351" spans="1:8" ht="12.75">
      <c r="A351" s="45" t="s">
        <v>600</v>
      </c>
      <c r="B351" s="45"/>
      <c r="C351" s="46"/>
      <c r="D351" s="6"/>
      <c r="E351" s="40"/>
      <c r="F351" s="6"/>
      <c r="G351" s="6"/>
      <c r="H351" s="6"/>
    </row>
    <row r="352" spans="1:8" ht="12.75">
      <c r="A352" s="12">
        <v>1</v>
      </c>
      <c r="B352" s="6" t="s">
        <v>1270</v>
      </c>
      <c r="C352" s="43" t="s">
        <v>1269</v>
      </c>
      <c r="D352" s="6" t="s">
        <v>169</v>
      </c>
      <c r="E352" s="34" t="s">
        <v>531</v>
      </c>
      <c r="F352" t="s">
        <v>564</v>
      </c>
      <c r="G352" s="44">
        <v>11</v>
      </c>
      <c r="H352" s="6"/>
    </row>
    <row r="353" spans="1:8" ht="12.75">
      <c r="A353" s="12">
        <v>2</v>
      </c>
      <c r="B353" s="6" t="s">
        <v>944</v>
      </c>
      <c r="C353" s="43" t="s">
        <v>945</v>
      </c>
      <c r="D353" s="6" t="s">
        <v>882</v>
      </c>
      <c r="E353" s="34" t="s">
        <v>1097</v>
      </c>
      <c r="G353" s="44">
        <v>9</v>
      </c>
      <c r="H353" s="6"/>
    </row>
    <row r="354" spans="1:8" ht="12.75">
      <c r="A354" s="12">
        <v>3</v>
      </c>
      <c r="B354" s="6" t="s">
        <v>809</v>
      </c>
      <c r="C354" s="43" t="s">
        <v>810</v>
      </c>
      <c r="D354" s="6" t="s">
        <v>162</v>
      </c>
      <c r="E354" s="34" t="s">
        <v>1098</v>
      </c>
      <c r="G354" s="44">
        <v>8</v>
      </c>
      <c r="H354" s="6"/>
    </row>
    <row r="355" spans="1:8" ht="12.75">
      <c r="A355" s="12">
        <v>4</v>
      </c>
      <c r="B355" s="6" t="s">
        <v>1049</v>
      </c>
      <c r="C355" s="43" t="s">
        <v>1050</v>
      </c>
      <c r="D355" s="6" t="s">
        <v>882</v>
      </c>
      <c r="E355" s="34" t="s">
        <v>1098</v>
      </c>
      <c r="G355" s="44">
        <v>7</v>
      </c>
      <c r="H355" s="6"/>
    </row>
    <row r="356" spans="1:8" ht="12.75">
      <c r="A356" s="12">
        <v>5</v>
      </c>
      <c r="B356" s="6" t="s">
        <v>1002</v>
      </c>
      <c r="C356" s="43" t="s">
        <v>1003</v>
      </c>
      <c r="D356" s="6" t="s">
        <v>165</v>
      </c>
      <c r="E356" s="34" t="s">
        <v>1099</v>
      </c>
      <c r="G356" s="44">
        <v>5.5</v>
      </c>
      <c r="H356" s="6"/>
    </row>
    <row r="357" spans="1:8" ht="12.75">
      <c r="A357" s="12">
        <v>5</v>
      </c>
      <c r="B357" s="6" t="s">
        <v>956</v>
      </c>
      <c r="C357" s="43" t="s">
        <v>268</v>
      </c>
      <c r="D357" s="6" t="s">
        <v>707</v>
      </c>
      <c r="E357" s="34" t="s">
        <v>1099</v>
      </c>
      <c r="G357" s="44">
        <v>5.5</v>
      </c>
      <c r="H357" s="6"/>
    </row>
    <row r="358" spans="1:8" ht="12.75">
      <c r="A358" s="12">
        <v>7</v>
      </c>
      <c r="B358" s="6" t="s">
        <v>988</v>
      </c>
      <c r="C358" s="43" t="s">
        <v>989</v>
      </c>
      <c r="D358" s="6" t="s">
        <v>162</v>
      </c>
      <c r="E358" s="34" t="s">
        <v>1100</v>
      </c>
      <c r="G358" s="44">
        <v>3.5</v>
      </c>
      <c r="H358" s="6"/>
    </row>
    <row r="359" spans="1:8" ht="12.75">
      <c r="A359" s="12">
        <v>7</v>
      </c>
      <c r="B359" s="6" t="s">
        <v>795</v>
      </c>
      <c r="C359" s="43" t="s">
        <v>280</v>
      </c>
      <c r="D359" s="6" t="s">
        <v>165</v>
      </c>
      <c r="E359" s="34" t="s">
        <v>1100</v>
      </c>
      <c r="G359" s="44">
        <v>3.5</v>
      </c>
      <c r="H359" s="6"/>
    </row>
    <row r="360" spans="1:8" ht="12.75">
      <c r="A360" s="12">
        <v>9</v>
      </c>
      <c r="B360" s="6" t="s">
        <v>1101</v>
      </c>
      <c r="C360" s="43" t="s">
        <v>1102</v>
      </c>
      <c r="D360" s="6" t="s">
        <v>162</v>
      </c>
      <c r="E360" s="34" t="s">
        <v>1100</v>
      </c>
      <c r="G360" s="44">
        <v>1</v>
      </c>
      <c r="H360" s="6"/>
    </row>
    <row r="361" spans="1:8" ht="12.75">
      <c r="A361" s="12">
        <v>9</v>
      </c>
      <c r="B361" s="6" t="s">
        <v>933</v>
      </c>
      <c r="C361" s="43" t="s">
        <v>415</v>
      </c>
      <c r="D361" s="6" t="s">
        <v>617</v>
      </c>
      <c r="E361" s="34" t="s">
        <v>1100</v>
      </c>
      <c r="G361" s="44">
        <v>1</v>
      </c>
      <c r="H361" s="6"/>
    </row>
    <row r="362" spans="1:8" ht="12.75">
      <c r="A362" s="12">
        <v>9</v>
      </c>
      <c r="B362" s="6" t="s">
        <v>1103</v>
      </c>
      <c r="C362" s="43" t="s">
        <v>415</v>
      </c>
      <c r="D362" s="6" t="s">
        <v>707</v>
      </c>
      <c r="E362" s="34" t="s">
        <v>1100</v>
      </c>
      <c r="G362" s="44">
        <v>1</v>
      </c>
      <c r="H362" s="6"/>
    </row>
    <row r="363" spans="1:8" ht="12.75">
      <c r="A363" s="12">
        <v>12</v>
      </c>
      <c r="B363" s="6" t="s">
        <v>619</v>
      </c>
      <c r="C363" s="43" t="s">
        <v>289</v>
      </c>
      <c r="D363" s="6" t="s">
        <v>620</v>
      </c>
      <c r="E363" s="34" t="s">
        <v>1100</v>
      </c>
      <c r="F363" s="12"/>
      <c r="G363" s="6"/>
      <c r="H363" s="6"/>
    </row>
    <row r="364" spans="1:8" ht="12.75">
      <c r="A364" s="12">
        <v>13</v>
      </c>
      <c r="B364" s="6" t="s">
        <v>1104</v>
      </c>
      <c r="C364" s="43" t="s">
        <v>286</v>
      </c>
      <c r="D364" s="6" t="s">
        <v>617</v>
      </c>
      <c r="E364" s="34" t="s">
        <v>1100</v>
      </c>
      <c r="F364" s="12"/>
      <c r="G364" s="6"/>
      <c r="H364" s="6"/>
    </row>
    <row r="365" spans="1:8" ht="12.75">
      <c r="A365" s="12">
        <v>14</v>
      </c>
      <c r="B365" s="6" t="s">
        <v>1013</v>
      </c>
      <c r="C365" s="43" t="s">
        <v>1014</v>
      </c>
      <c r="D365" s="6" t="s">
        <v>882</v>
      </c>
      <c r="E365" s="34" t="s">
        <v>543</v>
      </c>
      <c r="F365" s="12"/>
      <c r="G365" s="6"/>
      <c r="H365" s="6"/>
    </row>
    <row r="366" spans="1:8" ht="12.75">
      <c r="A366" s="12">
        <v>15</v>
      </c>
      <c r="B366" s="6" t="s">
        <v>764</v>
      </c>
      <c r="C366" s="43" t="s">
        <v>415</v>
      </c>
      <c r="D366" s="6" t="s">
        <v>169</v>
      </c>
      <c r="E366" s="34" t="s">
        <v>543</v>
      </c>
      <c r="F366" s="12"/>
      <c r="G366" s="6"/>
      <c r="H366" s="6"/>
    </row>
    <row r="367" spans="1:8" ht="12.75">
      <c r="A367" s="12">
        <v>16</v>
      </c>
      <c r="B367" s="6" t="s">
        <v>776</v>
      </c>
      <c r="C367" s="43" t="s">
        <v>1257</v>
      </c>
      <c r="D367" s="6" t="s">
        <v>801</v>
      </c>
      <c r="E367" s="34" t="s">
        <v>543</v>
      </c>
      <c r="F367" s="12"/>
      <c r="G367" s="6"/>
      <c r="H367" s="6"/>
    </row>
    <row r="368" spans="1:8" ht="12.75">
      <c r="A368" s="12">
        <v>17</v>
      </c>
      <c r="B368" s="6" t="s">
        <v>1047</v>
      </c>
      <c r="C368" s="43" t="s">
        <v>1048</v>
      </c>
      <c r="D368" s="6" t="s">
        <v>882</v>
      </c>
      <c r="E368" s="34" t="s">
        <v>543</v>
      </c>
      <c r="F368" s="12"/>
      <c r="G368" s="6"/>
      <c r="H368" s="6"/>
    </row>
    <row r="369" spans="1:8" ht="12.75">
      <c r="A369" s="12">
        <v>18</v>
      </c>
      <c r="B369" s="6" t="s">
        <v>1105</v>
      </c>
      <c r="C369" s="43" t="s">
        <v>286</v>
      </c>
      <c r="D369" s="6" t="s">
        <v>707</v>
      </c>
      <c r="E369" s="34" t="s">
        <v>543</v>
      </c>
      <c r="F369" s="12"/>
      <c r="G369" s="6"/>
      <c r="H369" s="6"/>
    </row>
    <row r="370" spans="1:8" ht="12.75">
      <c r="A370" s="12">
        <v>19</v>
      </c>
      <c r="B370" s="6" t="s">
        <v>778</v>
      </c>
      <c r="C370" s="43" t="s">
        <v>268</v>
      </c>
      <c r="D370" s="6" t="s">
        <v>801</v>
      </c>
      <c r="E370" s="34" t="s">
        <v>1106</v>
      </c>
      <c r="F370" s="12"/>
      <c r="G370" s="6"/>
      <c r="H370" s="6"/>
    </row>
    <row r="371" spans="1:8" ht="12.75">
      <c r="A371" s="12">
        <v>20</v>
      </c>
      <c r="B371" s="6" t="s">
        <v>1005</v>
      </c>
      <c r="C371" s="43" t="s">
        <v>1006</v>
      </c>
      <c r="D371" s="6" t="s">
        <v>162</v>
      </c>
      <c r="E371" s="34" t="s">
        <v>542</v>
      </c>
      <c r="F371" s="12"/>
      <c r="G371" s="6"/>
      <c r="H371" s="6"/>
    </row>
    <row r="372" spans="1:8" ht="12.75">
      <c r="A372" s="12">
        <v>21</v>
      </c>
      <c r="B372" s="6" t="s">
        <v>877</v>
      </c>
      <c r="C372" s="43" t="s">
        <v>880</v>
      </c>
      <c r="D372" s="6" t="s">
        <v>611</v>
      </c>
      <c r="E372" s="34" t="s">
        <v>542</v>
      </c>
      <c r="F372" s="12"/>
      <c r="G372" s="6"/>
      <c r="H372" s="6"/>
    </row>
    <row r="373" spans="1:8" ht="12.75">
      <c r="A373" s="12"/>
      <c r="B373" s="6" t="s">
        <v>1017</v>
      </c>
      <c r="C373" s="43" t="s">
        <v>1018</v>
      </c>
      <c r="D373" s="6" t="s">
        <v>162</v>
      </c>
      <c r="E373" s="34" t="s">
        <v>541</v>
      </c>
      <c r="F373" s="12"/>
      <c r="G373" s="6"/>
      <c r="H373" s="6"/>
    </row>
    <row r="374" spans="1:8" ht="12.75">
      <c r="A374" s="12"/>
      <c r="B374" s="6" t="s">
        <v>1026</v>
      </c>
      <c r="C374" s="43" t="s">
        <v>268</v>
      </c>
      <c r="D374" s="6" t="s">
        <v>801</v>
      </c>
      <c r="E374" s="34" t="s">
        <v>541</v>
      </c>
      <c r="F374" s="12"/>
      <c r="G374" s="6"/>
      <c r="H374" s="6"/>
    </row>
    <row r="375" spans="1:8" ht="12.75">
      <c r="A375" s="12"/>
      <c r="B375" s="6" t="s">
        <v>646</v>
      </c>
      <c r="C375" s="43" t="s">
        <v>332</v>
      </c>
      <c r="D375" s="6" t="s">
        <v>165</v>
      </c>
      <c r="E375" s="34" t="s">
        <v>541</v>
      </c>
      <c r="F375" s="12"/>
      <c r="G375" s="6"/>
      <c r="H375" s="6"/>
    </row>
    <row r="376" spans="1:8" ht="12.75">
      <c r="A376" s="6"/>
      <c r="B376" s="6"/>
      <c r="C376" s="6"/>
      <c r="D376" s="6"/>
      <c r="E376" s="40"/>
      <c r="F376" s="6"/>
      <c r="G376" s="6"/>
      <c r="H376" s="6"/>
    </row>
    <row r="377" spans="1:8" ht="12.75">
      <c r="A377" s="45" t="s">
        <v>601</v>
      </c>
      <c r="B377" s="45"/>
      <c r="C377" s="6"/>
      <c r="D377" s="6"/>
      <c r="E377" s="40"/>
      <c r="F377" s="6"/>
      <c r="G377" s="6"/>
      <c r="H377" s="6"/>
    </row>
    <row r="378" spans="1:9" s="1" customFormat="1" ht="12.75">
      <c r="A378" s="16">
        <v>1</v>
      </c>
      <c r="B378" s="13" t="s">
        <v>659</v>
      </c>
      <c r="C378" s="60" t="s">
        <v>1107</v>
      </c>
      <c r="D378" s="13" t="s">
        <v>296</v>
      </c>
      <c r="E378" s="61" t="s">
        <v>1108</v>
      </c>
      <c r="F378" s="1" t="s">
        <v>565</v>
      </c>
      <c r="G378" s="65" t="s">
        <v>545</v>
      </c>
      <c r="H378" s="61" t="s">
        <v>533</v>
      </c>
      <c r="I378" s="66" t="s">
        <v>1275</v>
      </c>
    </row>
    <row r="379" spans="1:8" ht="12.75">
      <c r="A379" s="12">
        <v>2</v>
      </c>
      <c r="B379" s="6" t="s">
        <v>849</v>
      </c>
      <c r="C379" s="43" t="s">
        <v>1109</v>
      </c>
      <c r="D379" s="6" t="s">
        <v>620</v>
      </c>
      <c r="E379" s="34" t="s">
        <v>1110</v>
      </c>
      <c r="G379" s="54" t="s">
        <v>130</v>
      </c>
      <c r="H379" s="34" t="s">
        <v>538</v>
      </c>
    </row>
    <row r="380" spans="1:8" ht="12.75">
      <c r="A380" s="12">
        <v>3</v>
      </c>
      <c r="B380" s="6" t="s">
        <v>853</v>
      </c>
      <c r="C380" s="43" t="s">
        <v>854</v>
      </c>
      <c r="D380" s="6" t="s">
        <v>611</v>
      </c>
      <c r="E380" s="34" t="s">
        <v>1110</v>
      </c>
      <c r="G380" s="54" t="s">
        <v>124</v>
      </c>
      <c r="H380" s="34" t="s">
        <v>1111</v>
      </c>
    </row>
    <row r="381" spans="1:8" ht="12.75">
      <c r="A381" s="12">
        <v>4</v>
      </c>
      <c r="B381" s="6" t="s">
        <v>613</v>
      </c>
      <c r="C381" s="43" t="s">
        <v>614</v>
      </c>
      <c r="D381" s="6" t="s">
        <v>296</v>
      </c>
      <c r="E381" s="34" t="s">
        <v>1112</v>
      </c>
      <c r="G381" s="54" t="s">
        <v>125</v>
      </c>
      <c r="H381" s="34" t="s">
        <v>536</v>
      </c>
    </row>
    <row r="382" spans="1:8" ht="12.75">
      <c r="A382" s="12">
        <v>5</v>
      </c>
      <c r="B382" s="6" t="s">
        <v>878</v>
      </c>
      <c r="C382" s="43" t="s">
        <v>268</v>
      </c>
      <c r="D382" s="6" t="s">
        <v>707</v>
      </c>
      <c r="E382" s="34" t="s">
        <v>1113</v>
      </c>
      <c r="G382" s="54" t="s">
        <v>126</v>
      </c>
      <c r="H382" s="34" t="s">
        <v>533</v>
      </c>
    </row>
    <row r="383" spans="1:8" ht="12.75">
      <c r="A383" s="12">
        <v>6</v>
      </c>
      <c r="B383" s="6" t="s">
        <v>867</v>
      </c>
      <c r="C383" s="43" t="s">
        <v>329</v>
      </c>
      <c r="D383" s="6" t="s">
        <v>296</v>
      </c>
      <c r="E383" s="34" t="s">
        <v>1114</v>
      </c>
      <c r="G383" s="54" t="s">
        <v>127</v>
      </c>
      <c r="H383" s="34" t="s">
        <v>533</v>
      </c>
    </row>
    <row r="384" spans="1:8" ht="12.75">
      <c r="A384" s="12">
        <v>7</v>
      </c>
      <c r="B384" s="6" t="s">
        <v>862</v>
      </c>
      <c r="C384" s="43" t="s">
        <v>268</v>
      </c>
      <c r="D384" s="6" t="s">
        <v>158</v>
      </c>
      <c r="E384" s="34" t="s">
        <v>1115</v>
      </c>
      <c r="G384" s="54" t="s">
        <v>131</v>
      </c>
      <c r="H384" s="34" t="s">
        <v>533</v>
      </c>
    </row>
    <row r="385" spans="1:8" ht="12.75">
      <c r="A385" s="12">
        <v>8</v>
      </c>
      <c r="B385" s="6" t="s">
        <v>949</v>
      </c>
      <c r="C385" s="43" t="s">
        <v>950</v>
      </c>
      <c r="D385" s="6" t="s">
        <v>611</v>
      </c>
      <c r="E385" s="34" t="s">
        <v>1116</v>
      </c>
      <c r="G385" s="54" t="s">
        <v>132</v>
      </c>
      <c r="H385" s="34" t="s">
        <v>533</v>
      </c>
    </row>
    <row r="386" spans="1:8" ht="12.75">
      <c r="A386" s="12">
        <v>9</v>
      </c>
      <c r="B386" s="6" t="s">
        <v>865</v>
      </c>
      <c r="C386" s="43" t="s">
        <v>268</v>
      </c>
      <c r="D386" s="6" t="s">
        <v>158</v>
      </c>
      <c r="E386" s="34" t="s">
        <v>1117</v>
      </c>
      <c r="G386" s="54" t="s">
        <v>129</v>
      </c>
      <c r="H386" s="34" t="s">
        <v>871</v>
      </c>
    </row>
    <row r="387" spans="1:8" ht="12.75">
      <c r="A387" s="12">
        <v>10</v>
      </c>
      <c r="B387" s="6" t="s">
        <v>1036</v>
      </c>
      <c r="C387" s="43" t="s">
        <v>1265</v>
      </c>
      <c r="D387" s="6" t="s">
        <v>169</v>
      </c>
      <c r="E387" s="34" t="s">
        <v>1118</v>
      </c>
      <c r="G387" s="54" t="s">
        <v>128</v>
      </c>
      <c r="H387" s="34" t="s">
        <v>533</v>
      </c>
    </row>
    <row r="388" spans="1:8" ht="12.75">
      <c r="A388" s="12">
        <v>11</v>
      </c>
      <c r="B388" s="6" t="s">
        <v>782</v>
      </c>
      <c r="C388" s="43" t="s">
        <v>268</v>
      </c>
      <c r="D388" s="6" t="s">
        <v>158</v>
      </c>
      <c r="E388" s="34" t="s">
        <v>563</v>
      </c>
      <c r="F388" s="43"/>
      <c r="H388" s="34" t="s">
        <v>544</v>
      </c>
    </row>
    <row r="389" spans="1:8" ht="12.75">
      <c r="A389" s="12">
        <v>12</v>
      </c>
      <c r="B389" s="6" t="s">
        <v>654</v>
      </c>
      <c r="C389" s="43" t="s">
        <v>655</v>
      </c>
      <c r="D389" s="6" t="s">
        <v>620</v>
      </c>
      <c r="E389" s="34" t="s">
        <v>1119</v>
      </c>
      <c r="F389" s="43"/>
      <c r="H389" s="34" t="s">
        <v>538</v>
      </c>
    </row>
    <row r="390" spans="1:8" ht="12.75">
      <c r="A390" s="12">
        <v>13</v>
      </c>
      <c r="B390" s="6" t="s">
        <v>869</v>
      </c>
      <c r="C390" s="43" t="s">
        <v>286</v>
      </c>
      <c r="D390" s="6" t="s">
        <v>617</v>
      </c>
      <c r="E390" s="34" t="s">
        <v>1120</v>
      </c>
      <c r="F390" s="43"/>
      <c r="H390" s="34" t="s">
        <v>533</v>
      </c>
    </row>
    <row r="391" spans="1:8" ht="12.75">
      <c r="A391" s="12">
        <v>14</v>
      </c>
      <c r="B391" s="6" t="s">
        <v>1105</v>
      </c>
      <c r="C391" s="43" t="s">
        <v>286</v>
      </c>
      <c r="D391" s="6" t="s">
        <v>707</v>
      </c>
      <c r="E391" s="34" t="s">
        <v>1121</v>
      </c>
      <c r="F391" s="43"/>
      <c r="H391" s="34" t="s">
        <v>538</v>
      </c>
    </row>
    <row r="392" spans="1:8" ht="12.75">
      <c r="A392" s="12">
        <v>15</v>
      </c>
      <c r="B392" s="6" t="s">
        <v>872</v>
      </c>
      <c r="C392" s="43" t="s">
        <v>873</v>
      </c>
      <c r="D392" s="6" t="s">
        <v>162</v>
      </c>
      <c r="E392" s="34" t="s">
        <v>1122</v>
      </c>
      <c r="F392" s="43"/>
      <c r="H392" s="34" t="s">
        <v>534</v>
      </c>
    </row>
    <row r="393" spans="1:8" ht="12.75">
      <c r="A393" s="12">
        <v>16</v>
      </c>
      <c r="B393" s="6" t="s">
        <v>1123</v>
      </c>
      <c r="C393" s="43" t="s">
        <v>376</v>
      </c>
      <c r="D393" s="6" t="s">
        <v>611</v>
      </c>
      <c r="E393" s="34" t="s">
        <v>1124</v>
      </c>
      <c r="F393" s="43"/>
      <c r="H393" s="34" t="s">
        <v>532</v>
      </c>
    </row>
    <row r="394" spans="1:8" ht="12.75">
      <c r="A394" s="12">
        <v>17</v>
      </c>
      <c r="B394" s="6" t="s">
        <v>911</v>
      </c>
      <c r="C394" s="43" t="s">
        <v>415</v>
      </c>
      <c r="D394" s="6" t="s">
        <v>707</v>
      </c>
      <c r="E394" s="34" t="s">
        <v>1125</v>
      </c>
      <c r="F394" s="43"/>
      <c r="H394" s="34" t="s">
        <v>1126</v>
      </c>
    </row>
    <row r="395" spans="1:8" ht="12.75">
      <c r="A395" s="12">
        <v>18</v>
      </c>
      <c r="B395" s="6" t="s">
        <v>848</v>
      </c>
      <c r="C395" s="43" t="s">
        <v>268</v>
      </c>
      <c r="D395" s="6" t="s">
        <v>158</v>
      </c>
      <c r="E395" s="34" t="s">
        <v>1127</v>
      </c>
      <c r="F395" s="43"/>
      <c r="H395" s="34" t="s">
        <v>538</v>
      </c>
    </row>
    <row r="396" spans="1:8" ht="12.75">
      <c r="A396" s="12"/>
      <c r="B396" s="6" t="s">
        <v>887</v>
      </c>
      <c r="C396" s="43" t="s">
        <v>415</v>
      </c>
      <c r="D396" s="6" t="s">
        <v>882</v>
      </c>
      <c r="E396" s="34" t="s">
        <v>61</v>
      </c>
      <c r="F396" s="43"/>
      <c r="H396" s="34"/>
    </row>
    <row r="397" spans="1:8" ht="12.75">
      <c r="A397" s="12"/>
      <c r="B397" s="6" t="s">
        <v>1002</v>
      </c>
      <c r="C397" s="43" t="s">
        <v>1003</v>
      </c>
      <c r="D397" s="6" t="s">
        <v>296</v>
      </c>
      <c r="E397" s="34" t="s">
        <v>61</v>
      </c>
      <c r="F397" s="43"/>
      <c r="H397" s="34"/>
    </row>
    <row r="398" spans="1:8" ht="12.75">
      <c r="A398" s="12"/>
      <c r="B398" s="6" t="s">
        <v>1128</v>
      </c>
      <c r="C398" s="43" t="s">
        <v>1129</v>
      </c>
      <c r="D398" s="6" t="s">
        <v>296</v>
      </c>
      <c r="E398" s="34" t="s">
        <v>61</v>
      </c>
      <c r="F398" s="43"/>
      <c r="H398" s="34"/>
    </row>
    <row r="399" spans="1:8" ht="12.75">
      <c r="A399" s="6"/>
      <c r="B399" s="6"/>
      <c r="C399" s="6"/>
      <c r="D399" s="6"/>
      <c r="E399" s="40"/>
      <c r="F399" s="6"/>
      <c r="G399" s="33"/>
      <c r="H399" s="6"/>
    </row>
    <row r="400" spans="1:8" ht="12.75">
      <c r="A400" s="45" t="s">
        <v>602</v>
      </c>
      <c r="B400" s="45"/>
      <c r="C400" s="46"/>
      <c r="D400" s="6"/>
      <c r="E400" s="40"/>
      <c r="F400" s="6"/>
      <c r="G400" s="6"/>
      <c r="H400" s="6"/>
    </row>
    <row r="401" spans="1:8" ht="12.75">
      <c r="A401" s="12">
        <v>1</v>
      </c>
      <c r="B401" s="6" t="s">
        <v>991</v>
      </c>
      <c r="C401" s="43" t="s">
        <v>1264</v>
      </c>
      <c r="D401" s="6" t="s">
        <v>169</v>
      </c>
      <c r="E401" s="34" t="s">
        <v>1130</v>
      </c>
      <c r="F401" t="s">
        <v>565</v>
      </c>
      <c r="G401" s="44">
        <v>11</v>
      </c>
      <c r="H401" s="6"/>
    </row>
    <row r="402" spans="1:8" ht="12.75">
      <c r="A402" s="12">
        <v>2</v>
      </c>
      <c r="B402" s="6" t="s">
        <v>1131</v>
      </c>
      <c r="C402" s="43" t="s">
        <v>1073</v>
      </c>
      <c r="D402" s="6" t="s">
        <v>620</v>
      </c>
      <c r="E402" s="34" t="s">
        <v>1132</v>
      </c>
      <c r="G402" s="44">
        <v>9</v>
      </c>
      <c r="H402" s="6"/>
    </row>
    <row r="403" spans="1:8" ht="12.75">
      <c r="A403" s="12">
        <v>3</v>
      </c>
      <c r="B403" s="6" t="s">
        <v>1056</v>
      </c>
      <c r="C403" s="43" t="s">
        <v>1057</v>
      </c>
      <c r="D403" s="6" t="s">
        <v>611</v>
      </c>
      <c r="E403" s="34" t="s">
        <v>1133</v>
      </c>
      <c r="G403" s="44">
        <v>8</v>
      </c>
      <c r="H403" s="6"/>
    </row>
    <row r="404" spans="1:8" ht="12.75">
      <c r="A404" s="12">
        <v>4</v>
      </c>
      <c r="B404" s="6" t="s">
        <v>1070</v>
      </c>
      <c r="C404" s="43" t="s">
        <v>286</v>
      </c>
      <c r="D404" s="6" t="s">
        <v>707</v>
      </c>
      <c r="E404" s="34" t="s">
        <v>1134</v>
      </c>
      <c r="G404" s="44">
        <v>7</v>
      </c>
      <c r="H404" s="6"/>
    </row>
    <row r="405" spans="1:8" ht="12.75">
      <c r="A405" s="12">
        <v>5</v>
      </c>
      <c r="B405" s="6" t="s">
        <v>1082</v>
      </c>
      <c r="C405" s="43" t="s">
        <v>1268</v>
      </c>
      <c r="D405" s="6" t="s">
        <v>158</v>
      </c>
      <c r="E405" s="34" t="s">
        <v>1135</v>
      </c>
      <c r="G405" s="44">
        <v>6</v>
      </c>
      <c r="H405" s="6"/>
    </row>
    <row r="406" spans="1:8" ht="12.75">
      <c r="A406" s="12">
        <v>6</v>
      </c>
      <c r="B406" s="6" t="s">
        <v>1061</v>
      </c>
      <c r="C406" s="43" t="s">
        <v>1062</v>
      </c>
      <c r="D406" s="6" t="s">
        <v>611</v>
      </c>
      <c r="E406" s="34" t="s">
        <v>1136</v>
      </c>
      <c r="G406" s="44">
        <v>5</v>
      </c>
      <c r="H406" s="6"/>
    </row>
    <row r="407" spans="1:8" ht="12.75">
      <c r="A407" s="12">
        <v>7</v>
      </c>
      <c r="B407" s="6" t="s">
        <v>1075</v>
      </c>
      <c r="C407" s="43" t="s">
        <v>280</v>
      </c>
      <c r="D407" s="6" t="s">
        <v>158</v>
      </c>
      <c r="E407" s="34" t="s">
        <v>1137</v>
      </c>
      <c r="G407" s="44">
        <v>4</v>
      </c>
      <c r="H407" s="6"/>
    </row>
    <row r="408" spans="1:8" ht="12.75">
      <c r="A408" s="12">
        <v>8</v>
      </c>
      <c r="B408" s="6" t="s">
        <v>985</v>
      </c>
      <c r="C408" s="43" t="s">
        <v>986</v>
      </c>
      <c r="D408" s="6" t="s">
        <v>296</v>
      </c>
      <c r="E408" s="34" t="s">
        <v>1138</v>
      </c>
      <c r="G408" s="44">
        <v>3</v>
      </c>
      <c r="H408" s="6"/>
    </row>
    <row r="409" spans="1:8" ht="12.75">
      <c r="A409" s="12">
        <v>9</v>
      </c>
      <c r="B409" s="6" t="s">
        <v>1000</v>
      </c>
      <c r="C409" s="43" t="s">
        <v>268</v>
      </c>
      <c r="D409" s="6" t="s">
        <v>617</v>
      </c>
      <c r="E409" s="34" t="s">
        <v>1139</v>
      </c>
      <c r="G409" s="44">
        <v>2</v>
      </c>
      <c r="H409" s="6"/>
    </row>
    <row r="410" spans="1:8" ht="12.75">
      <c r="A410" s="12">
        <v>10</v>
      </c>
      <c r="B410" s="6" t="s">
        <v>980</v>
      </c>
      <c r="C410" s="43" t="s">
        <v>1263</v>
      </c>
      <c r="D410" s="6" t="s">
        <v>169</v>
      </c>
      <c r="E410" s="34" t="s">
        <v>1140</v>
      </c>
      <c r="G410" s="44">
        <v>1</v>
      </c>
      <c r="H410" s="6"/>
    </row>
    <row r="411" spans="1:8" ht="12.75">
      <c r="A411" s="12">
        <v>11</v>
      </c>
      <c r="B411" s="6" t="s">
        <v>1094</v>
      </c>
      <c r="C411" s="43" t="s">
        <v>1095</v>
      </c>
      <c r="D411" s="6" t="s">
        <v>620</v>
      </c>
      <c r="E411" s="34" t="s">
        <v>1141</v>
      </c>
      <c r="F411" s="6"/>
      <c r="G411" s="6"/>
      <c r="H411" s="6"/>
    </row>
    <row r="412" spans="1:8" ht="12.75">
      <c r="A412" s="12">
        <v>12</v>
      </c>
      <c r="B412" s="6" t="s">
        <v>1128</v>
      </c>
      <c r="C412" s="43" t="s">
        <v>1129</v>
      </c>
      <c r="D412" s="6" t="s">
        <v>296</v>
      </c>
      <c r="E412" s="34" t="s">
        <v>1142</v>
      </c>
      <c r="F412" s="6"/>
      <c r="G412" s="6"/>
      <c r="H412" s="6"/>
    </row>
    <row r="413" spans="1:8" ht="12.75">
      <c r="A413" s="12">
        <v>13</v>
      </c>
      <c r="B413" s="6" t="s">
        <v>1011</v>
      </c>
      <c r="C413" s="43" t="s">
        <v>268</v>
      </c>
      <c r="D413" s="6" t="s">
        <v>882</v>
      </c>
      <c r="E413" s="34" t="s">
        <v>1142</v>
      </c>
      <c r="F413" s="13"/>
      <c r="G413" s="13"/>
      <c r="H413" s="6"/>
    </row>
    <row r="414" spans="1:8" ht="12.75">
      <c r="A414" s="12">
        <v>14</v>
      </c>
      <c r="B414" s="6" t="s">
        <v>996</v>
      </c>
      <c r="C414" s="43" t="s">
        <v>691</v>
      </c>
      <c r="D414" s="6" t="s">
        <v>158</v>
      </c>
      <c r="E414" s="34" t="s">
        <v>1143</v>
      </c>
      <c r="F414" s="6"/>
      <c r="G414" s="6"/>
      <c r="H414" s="6"/>
    </row>
    <row r="415" spans="1:8" ht="12.75">
      <c r="A415" s="12">
        <v>15</v>
      </c>
      <c r="B415" s="6" t="s">
        <v>1068</v>
      </c>
      <c r="C415" s="43" t="s">
        <v>268</v>
      </c>
      <c r="D415" s="6" t="s">
        <v>158</v>
      </c>
      <c r="E415" s="34" t="s">
        <v>1144</v>
      </c>
      <c r="F415" s="6"/>
      <c r="G415" s="6"/>
      <c r="H415" s="6"/>
    </row>
    <row r="416" spans="1:8" ht="12.75">
      <c r="A416" s="12">
        <v>16</v>
      </c>
      <c r="B416" s="6" t="s">
        <v>1008</v>
      </c>
      <c r="C416" s="43" t="s">
        <v>1009</v>
      </c>
      <c r="D416" s="6" t="s">
        <v>296</v>
      </c>
      <c r="E416" s="34" t="s">
        <v>1145</v>
      </c>
      <c r="F416" s="6"/>
      <c r="G416" s="6"/>
      <c r="H416" s="6"/>
    </row>
    <row r="417" spans="1:8" ht="12.75">
      <c r="A417" s="12">
        <v>17</v>
      </c>
      <c r="B417" s="6" t="s">
        <v>1090</v>
      </c>
      <c r="C417" s="43" t="s">
        <v>1091</v>
      </c>
      <c r="D417" s="6" t="s">
        <v>611</v>
      </c>
      <c r="E417" s="34" t="s">
        <v>1146</v>
      </c>
      <c r="F417" s="6"/>
      <c r="G417" s="6"/>
      <c r="H417" s="6"/>
    </row>
    <row r="418" spans="1:8" ht="12.75">
      <c r="A418" s="12">
        <v>18</v>
      </c>
      <c r="B418" s="6" t="s">
        <v>1059</v>
      </c>
      <c r="C418" s="43" t="s">
        <v>268</v>
      </c>
      <c r="D418" s="6" t="s">
        <v>707</v>
      </c>
      <c r="E418" s="34" t="s">
        <v>1147</v>
      </c>
      <c r="F418" s="6"/>
      <c r="G418" s="6"/>
      <c r="H418" s="6"/>
    </row>
    <row r="419" spans="1:8" ht="12.75">
      <c r="A419" s="12"/>
      <c r="B419" s="6" t="s">
        <v>1084</v>
      </c>
      <c r="C419" s="43" t="s">
        <v>286</v>
      </c>
      <c r="D419" s="6" t="s">
        <v>707</v>
      </c>
      <c r="E419" s="34" t="s">
        <v>61</v>
      </c>
      <c r="F419" s="6"/>
      <c r="G419" s="6"/>
      <c r="H419" s="6"/>
    </row>
    <row r="420" spans="1:8" ht="12.75">
      <c r="A420" s="6"/>
      <c r="B420" s="6" t="s">
        <v>1148</v>
      </c>
      <c r="C420" s="43" t="s">
        <v>415</v>
      </c>
      <c r="D420" s="6" t="s">
        <v>707</v>
      </c>
      <c r="E420" s="34" t="s">
        <v>61</v>
      </c>
      <c r="F420" s="13"/>
      <c r="G420" s="13"/>
      <c r="H420" s="6"/>
    </row>
    <row r="421" spans="1:8" ht="12.75">
      <c r="A421" s="6"/>
      <c r="B421" s="6"/>
      <c r="C421" s="6"/>
      <c r="D421" s="6"/>
      <c r="E421" s="40"/>
      <c r="F421" s="6"/>
      <c r="G421" s="6"/>
      <c r="H421" s="6"/>
    </row>
    <row r="422" spans="1:8" ht="12.75">
      <c r="A422" s="45" t="s">
        <v>603</v>
      </c>
      <c r="B422" s="45"/>
      <c r="C422" s="46"/>
      <c r="D422" s="6"/>
      <c r="E422" s="40"/>
      <c r="F422" s="6"/>
      <c r="G422" s="6"/>
      <c r="H422" s="6"/>
    </row>
    <row r="423" spans="1:8" ht="12.75">
      <c r="A423" s="12">
        <v>1</v>
      </c>
      <c r="B423" s="6" t="s">
        <v>1082</v>
      </c>
      <c r="C423" s="43" t="s">
        <v>1268</v>
      </c>
      <c r="D423" s="6" t="s">
        <v>158</v>
      </c>
      <c r="E423" s="34" t="s">
        <v>1149</v>
      </c>
      <c r="F423" t="s">
        <v>565</v>
      </c>
      <c r="G423" s="44">
        <v>11</v>
      </c>
      <c r="H423" s="6"/>
    </row>
    <row r="424" spans="1:8" ht="12.75">
      <c r="A424" s="12">
        <v>2</v>
      </c>
      <c r="B424" s="6" t="s">
        <v>1131</v>
      </c>
      <c r="C424" s="43" t="s">
        <v>1073</v>
      </c>
      <c r="D424" s="6" t="s">
        <v>620</v>
      </c>
      <c r="E424" s="34" t="s">
        <v>1150</v>
      </c>
      <c r="G424" s="44">
        <v>9</v>
      </c>
      <c r="H424" s="6"/>
    </row>
    <row r="425" spans="1:8" ht="12.75">
      <c r="A425" s="12">
        <v>3</v>
      </c>
      <c r="B425" s="6" t="s">
        <v>1148</v>
      </c>
      <c r="C425" s="43" t="s">
        <v>415</v>
      </c>
      <c r="D425" s="6" t="s">
        <v>707</v>
      </c>
      <c r="E425" s="34" t="s">
        <v>1151</v>
      </c>
      <c r="G425" s="44">
        <v>8</v>
      </c>
      <c r="H425" s="6"/>
    </row>
    <row r="426" spans="1:8" ht="12.75">
      <c r="A426" s="12">
        <v>4</v>
      </c>
      <c r="B426" s="6" t="s">
        <v>1056</v>
      </c>
      <c r="C426" s="43" t="s">
        <v>1057</v>
      </c>
      <c r="D426" s="6" t="s">
        <v>611</v>
      </c>
      <c r="E426" s="34" t="s">
        <v>1152</v>
      </c>
      <c r="G426" s="44">
        <v>7</v>
      </c>
      <c r="H426" s="6"/>
    </row>
    <row r="427" spans="1:8" ht="12.75">
      <c r="A427" s="12">
        <v>5</v>
      </c>
      <c r="B427" s="6" t="s">
        <v>1070</v>
      </c>
      <c r="C427" s="43" t="s">
        <v>286</v>
      </c>
      <c r="D427" s="6" t="s">
        <v>707</v>
      </c>
      <c r="E427" s="34" t="s">
        <v>1153</v>
      </c>
      <c r="G427" s="44">
        <v>6</v>
      </c>
      <c r="H427" s="6"/>
    </row>
    <row r="428" spans="1:8" ht="12.75">
      <c r="A428" s="12">
        <v>6</v>
      </c>
      <c r="B428" s="6" t="s">
        <v>991</v>
      </c>
      <c r="C428" s="43" t="s">
        <v>1264</v>
      </c>
      <c r="D428" s="6" t="s">
        <v>169</v>
      </c>
      <c r="E428" s="34" t="s">
        <v>1154</v>
      </c>
      <c r="G428" s="44">
        <v>5</v>
      </c>
      <c r="H428" s="6"/>
    </row>
    <row r="429" spans="1:8" ht="12.75">
      <c r="A429" s="12">
        <v>7</v>
      </c>
      <c r="B429" s="6" t="s">
        <v>1075</v>
      </c>
      <c r="C429" s="43" t="s">
        <v>280</v>
      </c>
      <c r="D429" s="6" t="s">
        <v>158</v>
      </c>
      <c r="E429" s="34" t="s">
        <v>1155</v>
      </c>
      <c r="G429" s="44">
        <v>4</v>
      </c>
      <c r="H429" s="6"/>
    </row>
    <row r="430" spans="1:8" ht="12.75">
      <c r="A430" s="12">
        <v>8</v>
      </c>
      <c r="B430" s="6" t="s">
        <v>1059</v>
      </c>
      <c r="C430" s="43" t="s">
        <v>268</v>
      </c>
      <c r="D430" s="6" t="s">
        <v>707</v>
      </c>
      <c r="E430" s="34" t="s">
        <v>1156</v>
      </c>
      <c r="G430" s="44">
        <v>3</v>
      </c>
      <c r="H430" s="6"/>
    </row>
    <row r="431" spans="1:8" ht="12.75">
      <c r="A431" s="12">
        <v>9</v>
      </c>
      <c r="B431" s="6" t="s">
        <v>1128</v>
      </c>
      <c r="C431" s="43" t="s">
        <v>1129</v>
      </c>
      <c r="D431" s="6" t="s">
        <v>165</v>
      </c>
      <c r="E431" s="34" t="s">
        <v>1157</v>
      </c>
      <c r="G431" s="44">
        <v>2</v>
      </c>
      <c r="H431" s="6"/>
    </row>
    <row r="432" spans="1:8" ht="12.75">
      <c r="A432" s="12">
        <v>10</v>
      </c>
      <c r="B432" s="6" t="s">
        <v>1064</v>
      </c>
      <c r="C432" s="43" t="s">
        <v>1267</v>
      </c>
      <c r="D432" s="6" t="s">
        <v>169</v>
      </c>
      <c r="E432" s="34" t="s">
        <v>1158</v>
      </c>
      <c r="G432" s="44">
        <v>1</v>
      </c>
      <c r="H432" s="6"/>
    </row>
    <row r="433" spans="1:8" ht="12.75">
      <c r="A433" s="12">
        <v>11</v>
      </c>
      <c r="B433" s="6" t="s">
        <v>1094</v>
      </c>
      <c r="C433" s="43" t="s">
        <v>1095</v>
      </c>
      <c r="D433" s="6" t="s">
        <v>620</v>
      </c>
      <c r="E433" s="34" t="s">
        <v>1159</v>
      </c>
      <c r="F433" s="6"/>
      <c r="G433" s="6"/>
      <c r="H433" s="6"/>
    </row>
    <row r="434" spans="1:8" ht="12.75">
      <c r="A434" s="12">
        <v>12</v>
      </c>
      <c r="B434" s="6" t="s">
        <v>980</v>
      </c>
      <c r="C434" s="43" t="s">
        <v>1263</v>
      </c>
      <c r="D434" s="6" t="s">
        <v>169</v>
      </c>
      <c r="E434" s="34" t="s">
        <v>1160</v>
      </c>
      <c r="F434" s="6"/>
      <c r="G434" s="6"/>
      <c r="H434" s="6"/>
    </row>
    <row r="435" spans="1:8" ht="12.75">
      <c r="A435" s="12">
        <v>13</v>
      </c>
      <c r="B435" s="6" t="s">
        <v>985</v>
      </c>
      <c r="C435" s="43" t="s">
        <v>986</v>
      </c>
      <c r="D435" s="6" t="s">
        <v>165</v>
      </c>
      <c r="E435" s="34" t="s">
        <v>556</v>
      </c>
      <c r="F435" s="6"/>
      <c r="G435" s="6"/>
      <c r="H435" s="6"/>
    </row>
    <row r="436" spans="1:8" ht="12.75">
      <c r="A436" s="12">
        <v>14</v>
      </c>
      <c r="B436" s="6" t="s">
        <v>933</v>
      </c>
      <c r="C436" s="43" t="s">
        <v>415</v>
      </c>
      <c r="D436" s="6" t="s">
        <v>617</v>
      </c>
      <c r="E436" s="34" t="s">
        <v>1161</v>
      </c>
      <c r="F436" s="6"/>
      <c r="G436" s="6"/>
      <c r="H436" s="6"/>
    </row>
    <row r="437" spans="1:8" ht="12.75">
      <c r="A437" s="12">
        <v>15</v>
      </c>
      <c r="B437" s="6" t="s">
        <v>1061</v>
      </c>
      <c r="C437" s="43" t="s">
        <v>1062</v>
      </c>
      <c r="D437" s="6" t="s">
        <v>611</v>
      </c>
      <c r="E437" s="34" t="s">
        <v>1162</v>
      </c>
      <c r="F437" s="6"/>
      <c r="G437" s="6"/>
      <c r="H437" s="6"/>
    </row>
    <row r="438" spans="1:8" ht="12.75">
      <c r="A438" s="12">
        <v>16</v>
      </c>
      <c r="B438" s="6" t="s">
        <v>1084</v>
      </c>
      <c r="C438" s="43" t="s">
        <v>286</v>
      </c>
      <c r="D438" s="6" t="s">
        <v>707</v>
      </c>
      <c r="E438" s="34" t="s">
        <v>1163</v>
      </c>
      <c r="F438" s="6"/>
      <c r="G438" s="6"/>
      <c r="H438" s="6"/>
    </row>
    <row r="439" spans="1:8" ht="12.75">
      <c r="A439" s="12">
        <v>17</v>
      </c>
      <c r="B439" s="6" t="s">
        <v>1068</v>
      </c>
      <c r="C439" s="43" t="s">
        <v>268</v>
      </c>
      <c r="D439" s="6" t="s">
        <v>158</v>
      </c>
      <c r="E439" s="34" t="s">
        <v>1164</v>
      </c>
      <c r="F439" s="6"/>
      <c r="G439" s="6"/>
      <c r="H439" s="6"/>
    </row>
    <row r="440" spans="1:8" ht="12.75">
      <c r="A440" s="12">
        <v>18</v>
      </c>
      <c r="B440" s="6" t="s">
        <v>1090</v>
      </c>
      <c r="C440" s="43" t="s">
        <v>1091</v>
      </c>
      <c r="D440" s="6" t="s">
        <v>611</v>
      </c>
      <c r="E440" s="34" t="s">
        <v>1165</v>
      </c>
      <c r="F440" s="6"/>
      <c r="G440" s="6"/>
      <c r="H440" s="6"/>
    </row>
    <row r="441" spans="1:8" ht="12.75">
      <c r="A441" s="12">
        <v>19</v>
      </c>
      <c r="B441" s="6" t="s">
        <v>982</v>
      </c>
      <c r="C441" s="43" t="s">
        <v>983</v>
      </c>
      <c r="D441" s="6" t="s">
        <v>611</v>
      </c>
      <c r="E441" s="34" t="s">
        <v>1166</v>
      </c>
      <c r="F441" s="6"/>
      <c r="G441" s="6"/>
      <c r="H441" s="6"/>
    </row>
    <row r="442" spans="1:8" ht="12.75">
      <c r="A442" s="12">
        <v>20</v>
      </c>
      <c r="B442" s="6" t="s">
        <v>928</v>
      </c>
      <c r="C442" s="43" t="s">
        <v>929</v>
      </c>
      <c r="D442" s="6" t="s">
        <v>165</v>
      </c>
      <c r="E442" s="34" t="s">
        <v>568</v>
      </c>
      <c r="F442" s="6"/>
      <c r="G442" s="6"/>
      <c r="H442" s="6"/>
    </row>
    <row r="443" spans="1:8" ht="12.75">
      <c r="A443" s="12">
        <v>21</v>
      </c>
      <c r="B443" s="6" t="s">
        <v>1022</v>
      </c>
      <c r="C443" s="43" t="s">
        <v>1023</v>
      </c>
      <c r="D443" s="6" t="s">
        <v>165</v>
      </c>
      <c r="E443" s="34" t="s">
        <v>615</v>
      </c>
      <c r="F443" s="6"/>
      <c r="G443" s="6"/>
      <c r="H443" s="6"/>
    </row>
    <row r="444" spans="1:8" ht="12.75">
      <c r="A444" s="55">
        <v>22</v>
      </c>
      <c r="B444" s="6" t="s">
        <v>1020</v>
      </c>
      <c r="C444" s="43" t="s">
        <v>922</v>
      </c>
      <c r="D444" s="6" t="s">
        <v>165</v>
      </c>
      <c r="E444" s="34" t="s">
        <v>1167</v>
      </c>
      <c r="F444" s="6"/>
      <c r="G444" s="6"/>
      <c r="H444" s="6"/>
    </row>
    <row r="445" spans="1:8" ht="12.75">
      <c r="A445" s="12">
        <v>23</v>
      </c>
      <c r="B445" s="6" t="s">
        <v>1088</v>
      </c>
      <c r="C445" s="43" t="s">
        <v>268</v>
      </c>
      <c r="D445" s="6" t="s">
        <v>617</v>
      </c>
      <c r="E445" s="34" t="s">
        <v>1168</v>
      </c>
      <c r="F445" s="6"/>
      <c r="G445" s="6"/>
      <c r="H445" s="6"/>
    </row>
    <row r="446" spans="1:8" ht="12.75">
      <c r="A446" s="12"/>
      <c r="B446" s="6" t="s">
        <v>996</v>
      </c>
      <c r="C446" s="43" t="s">
        <v>691</v>
      </c>
      <c r="D446" s="6" t="s">
        <v>158</v>
      </c>
      <c r="E446" s="34" t="s">
        <v>61</v>
      </c>
      <c r="F446" s="6"/>
      <c r="G446" s="6"/>
      <c r="H446" s="6"/>
    </row>
    <row r="447" spans="1:8" ht="12.75">
      <c r="A447" s="12"/>
      <c r="B447" s="6"/>
      <c r="C447" s="43"/>
      <c r="D447" s="6"/>
      <c r="E447" s="34"/>
      <c r="F447" s="6"/>
      <c r="G447" s="6"/>
      <c r="H447" s="6"/>
    </row>
    <row r="448" spans="1:8" ht="12.75">
      <c r="A448" s="45" t="s">
        <v>604</v>
      </c>
      <c r="B448" s="45"/>
      <c r="C448" s="6"/>
      <c r="D448" s="6"/>
      <c r="E448" s="40"/>
      <c r="F448" s="6"/>
      <c r="G448" s="6"/>
      <c r="H448" s="6"/>
    </row>
    <row r="449" spans="1:8" ht="12.75">
      <c r="A449" s="47" t="s">
        <v>560</v>
      </c>
      <c r="B449" s="45"/>
      <c r="C449" s="6"/>
      <c r="D449" s="6"/>
      <c r="E449" s="40"/>
      <c r="F449" s="6"/>
      <c r="G449" s="6"/>
      <c r="H449" s="6"/>
    </row>
    <row r="450" spans="1:8" ht="12.75">
      <c r="A450" s="12">
        <v>1</v>
      </c>
      <c r="B450" s="6" t="s">
        <v>622</v>
      </c>
      <c r="C450" s="43" t="s">
        <v>1272</v>
      </c>
      <c r="D450" s="6" t="s">
        <v>570</v>
      </c>
      <c r="E450" s="34" t="s">
        <v>1201</v>
      </c>
      <c r="F450" s="6"/>
      <c r="G450" s="44">
        <v>11</v>
      </c>
      <c r="H450" s="6"/>
    </row>
    <row r="451" spans="1:8" ht="12.75">
      <c r="A451" s="12"/>
      <c r="B451" s="6" t="s">
        <v>664</v>
      </c>
      <c r="C451" s="43" t="s">
        <v>1271</v>
      </c>
      <c r="D451" s="6"/>
      <c r="E451" s="34"/>
      <c r="F451" s="6"/>
      <c r="G451" s="6"/>
      <c r="H451" s="6"/>
    </row>
    <row r="452" spans="1:8" ht="12.75">
      <c r="A452" s="12"/>
      <c r="B452" s="6" t="s">
        <v>764</v>
      </c>
      <c r="C452" s="43" t="s">
        <v>1261</v>
      </c>
      <c r="D452" s="6"/>
      <c r="E452" s="34"/>
      <c r="F452" s="6"/>
      <c r="G452" s="6"/>
      <c r="H452" s="6"/>
    </row>
    <row r="453" spans="1:8" ht="12.75">
      <c r="A453" s="12"/>
      <c r="B453" s="6" t="s">
        <v>855</v>
      </c>
      <c r="C453" s="43" t="s">
        <v>1256</v>
      </c>
      <c r="D453" s="6"/>
      <c r="E453" s="34"/>
      <c r="F453" s="6"/>
      <c r="G453" s="6"/>
      <c r="H453" s="6"/>
    </row>
    <row r="454" spans="1:8" s="1" customFormat="1" ht="12.75">
      <c r="A454" s="16">
        <v>2</v>
      </c>
      <c r="B454" s="64" t="s">
        <v>1204</v>
      </c>
      <c r="C454" s="60" t="s">
        <v>332</v>
      </c>
      <c r="D454" s="13" t="s">
        <v>1202</v>
      </c>
      <c r="E454" s="61" t="s">
        <v>1203</v>
      </c>
      <c r="F454" s="13"/>
      <c r="G454" s="62">
        <v>9</v>
      </c>
      <c r="H454" s="13"/>
    </row>
    <row r="455" spans="1:8" s="1" customFormat="1" ht="12.75">
      <c r="A455" s="16"/>
      <c r="B455" s="64" t="s">
        <v>613</v>
      </c>
      <c r="C455" s="60" t="s">
        <v>614</v>
      </c>
      <c r="D455" s="13"/>
      <c r="E455" s="61"/>
      <c r="F455" s="13"/>
      <c r="G455" s="13"/>
      <c r="H455" s="13"/>
    </row>
    <row r="456" spans="1:8" s="1" customFormat="1" ht="12.75">
      <c r="A456" s="16"/>
      <c r="B456" s="64" t="s">
        <v>795</v>
      </c>
      <c r="C456" s="60" t="s">
        <v>280</v>
      </c>
      <c r="D456" s="13"/>
      <c r="E456" s="61"/>
      <c r="F456" s="13"/>
      <c r="G456" s="13"/>
      <c r="H456" s="13"/>
    </row>
    <row r="457" spans="1:8" s="1" customFormat="1" ht="12.75">
      <c r="A457" s="16"/>
      <c r="B457" s="13" t="s">
        <v>586</v>
      </c>
      <c r="C457" s="60" t="s">
        <v>609</v>
      </c>
      <c r="D457" s="13"/>
      <c r="E457" s="61"/>
      <c r="F457" s="13"/>
      <c r="G457" s="13"/>
      <c r="H457" s="13"/>
    </row>
    <row r="458" spans="1:8" ht="12.75">
      <c r="A458" s="12">
        <v>3</v>
      </c>
      <c r="B458" s="6" t="s">
        <v>639</v>
      </c>
      <c r="C458" s="43" t="s">
        <v>640</v>
      </c>
      <c r="D458" s="6" t="s">
        <v>1205</v>
      </c>
      <c r="E458" s="34" t="s">
        <v>1206</v>
      </c>
      <c r="F458" s="6"/>
      <c r="G458" s="44">
        <v>8</v>
      </c>
      <c r="H458" s="6"/>
    </row>
    <row r="459" spans="1:8" ht="12.75">
      <c r="A459" s="12"/>
      <c r="B459" s="6" t="s">
        <v>853</v>
      </c>
      <c r="C459" s="43" t="s">
        <v>854</v>
      </c>
      <c r="D459" s="6"/>
      <c r="E459" s="34"/>
      <c r="F459" s="6"/>
      <c r="G459" s="6"/>
      <c r="H459" s="6"/>
    </row>
    <row r="460" spans="1:8" ht="12.75">
      <c r="A460" s="12"/>
      <c r="B460" s="6" t="s">
        <v>766</v>
      </c>
      <c r="C460" s="43" t="s">
        <v>347</v>
      </c>
      <c r="D460" s="6"/>
      <c r="E460" s="34"/>
      <c r="F460" s="6"/>
      <c r="G460" s="6"/>
      <c r="H460" s="6"/>
    </row>
    <row r="461" spans="1:8" ht="12.75">
      <c r="A461" s="12"/>
      <c r="B461" s="6" t="s">
        <v>610</v>
      </c>
      <c r="C461" s="43" t="s">
        <v>347</v>
      </c>
      <c r="D461" s="6"/>
      <c r="E461" s="34"/>
      <c r="F461" s="6"/>
      <c r="G461" s="6"/>
      <c r="H461" s="6"/>
    </row>
    <row r="462" spans="1:8" ht="12.75">
      <c r="A462" s="12">
        <v>4</v>
      </c>
      <c r="B462" s="6" t="s">
        <v>619</v>
      </c>
      <c r="C462" s="43" t="s">
        <v>289</v>
      </c>
      <c r="D462" s="6" t="s">
        <v>1207</v>
      </c>
      <c r="E462" s="34" t="s">
        <v>1208</v>
      </c>
      <c r="F462" s="6"/>
      <c r="G462" s="44">
        <v>6</v>
      </c>
      <c r="H462" s="6"/>
    </row>
    <row r="463" spans="1:8" ht="12.75">
      <c r="A463" s="12"/>
      <c r="B463" s="6" t="s">
        <v>849</v>
      </c>
      <c r="C463" s="43" t="s">
        <v>850</v>
      </c>
      <c r="D463" s="6"/>
      <c r="E463" s="42"/>
      <c r="F463" s="6"/>
      <c r="G463" s="6"/>
      <c r="H463" s="6"/>
    </row>
    <row r="464" spans="1:8" ht="12.75">
      <c r="A464" s="6"/>
      <c r="B464" s="6" t="s">
        <v>771</v>
      </c>
      <c r="C464" s="43" t="s">
        <v>772</v>
      </c>
      <c r="D464" s="6"/>
      <c r="E464" s="42"/>
      <c r="F464" s="6"/>
      <c r="G464" s="6"/>
      <c r="H464" s="6"/>
    </row>
    <row r="465" spans="1:8" ht="12.75">
      <c r="A465" s="6"/>
      <c r="B465" s="6" t="s">
        <v>654</v>
      </c>
      <c r="C465" s="43" t="s">
        <v>655</v>
      </c>
      <c r="D465" s="6"/>
      <c r="E465" s="42"/>
      <c r="F465" s="6"/>
      <c r="G465" s="6"/>
      <c r="H465" s="6"/>
    </row>
    <row r="466" spans="1:8" ht="12.75">
      <c r="A466" s="12">
        <v>5</v>
      </c>
      <c r="B466" s="6" t="s">
        <v>1105</v>
      </c>
      <c r="C466" s="43" t="s">
        <v>286</v>
      </c>
      <c r="D466" s="6" t="s">
        <v>1209</v>
      </c>
      <c r="E466" s="34" t="s">
        <v>1210</v>
      </c>
      <c r="F466" s="6"/>
      <c r="G466" s="6"/>
      <c r="H466" s="6"/>
    </row>
    <row r="467" spans="1:8" ht="12.75">
      <c r="A467" s="12"/>
      <c r="B467" s="6" t="s">
        <v>824</v>
      </c>
      <c r="C467" s="43" t="s">
        <v>415</v>
      </c>
      <c r="D467" s="6"/>
      <c r="E467" s="34"/>
      <c r="F467" s="6"/>
      <c r="G467" s="6"/>
      <c r="H467" s="6"/>
    </row>
    <row r="468" spans="1:8" ht="12.75">
      <c r="A468" s="12"/>
      <c r="B468" s="6" t="s">
        <v>956</v>
      </c>
      <c r="C468" s="43" t="s">
        <v>268</v>
      </c>
      <c r="D468" s="6"/>
      <c r="E468" s="34"/>
      <c r="F468" s="6"/>
      <c r="G468" s="6"/>
      <c r="H468" s="6"/>
    </row>
    <row r="469" spans="1:8" ht="12.75">
      <c r="A469" s="12"/>
      <c r="B469" s="6" t="s">
        <v>878</v>
      </c>
      <c r="C469" s="43" t="s">
        <v>268</v>
      </c>
      <c r="D469" s="6"/>
      <c r="E469" s="34"/>
      <c r="F469" s="6"/>
      <c r="G469" s="6"/>
      <c r="H469" s="6"/>
    </row>
    <row r="470" spans="1:8" ht="12.75">
      <c r="A470" s="12" t="s">
        <v>572</v>
      </c>
      <c r="B470" s="6" t="s">
        <v>872</v>
      </c>
      <c r="C470" s="43" t="s">
        <v>873</v>
      </c>
      <c r="D470" s="6" t="s">
        <v>1211</v>
      </c>
      <c r="E470" s="34" t="s">
        <v>546</v>
      </c>
      <c r="F470" s="6"/>
      <c r="G470" s="6"/>
      <c r="H470" s="6"/>
    </row>
    <row r="471" spans="1:8" ht="12.75">
      <c r="A471" s="12"/>
      <c r="B471" s="6" t="s">
        <v>773</v>
      </c>
      <c r="C471" s="43" t="s">
        <v>970</v>
      </c>
      <c r="D471" s="6"/>
      <c r="E471" s="34"/>
      <c r="F471" s="6"/>
      <c r="G471" s="6"/>
      <c r="H471" s="6"/>
    </row>
    <row r="472" spans="1:8" ht="12.75">
      <c r="A472" s="12"/>
      <c r="B472" s="6" t="s">
        <v>642</v>
      </c>
      <c r="C472" s="43" t="s">
        <v>643</v>
      </c>
      <c r="D472" s="6"/>
      <c r="E472" s="34"/>
      <c r="F472" s="6"/>
      <c r="G472" s="6"/>
      <c r="H472" s="6"/>
    </row>
    <row r="473" spans="1:8" ht="12.75">
      <c r="A473" s="12"/>
      <c r="B473" s="6" t="s">
        <v>809</v>
      </c>
      <c r="C473" s="43" t="s">
        <v>810</v>
      </c>
      <c r="D473" s="6"/>
      <c r="E473" s="34"/>
      <c r="F473" s="6"/>
      <c r="G473" s="6"/>
      <c r="H473" s="6"/>
    </row>
    <row r="474" spans="1:8" ht="12.75">
      <c r="A474" s="12"/>
      <c r="B474" s="6"/>
      <c r="C474" s="43"/>
      <c r="D474" s="6"/>
      <c r="E474" s="34"/>
      <c r="F474" s="6"/>
      <c r="G474" s="6"/>
      <c r="H474" s="6"/>
    </row>
    <row r="475" spans="1:8" ht="12.75">
      <c r="A475" s="45" t="s">
        <v>604</v>
      </c>
      <c r="B475" s="45"/>
      <c r="C475" s="6"/>
      <c r="D475" s="6"/>
      <c r="E475" s="40"/>
      <c r="F475" s="12"/>
      <c r="G475" s="6"/>
      <c r="H475" s="6"/>
    </row>
    <row r="476" spans="1:8" ht="12.75">
      <c r="A476" s="47" t="s">
        <v>561</v>
      </c>
      <c r="B476" s="45"/>
      <c r="C476" s="6"/>
      <c r="D476" s="6"/>
      <c r="E476" s="40"/>
      <c r="F476" s="12"/>
      <c r="G476" s="6"/>
      <c r="H476" s="6"/>
    </row>
    <row r="477" spans="1:8" ht="12.75">
      <c r="A477" s="12">
        <v>1</v>
      </c>
      <c r="B477" s="6" t="s">
        <v>869</v>
      </c>
      <c r="C477" s="43" t="s">
        <v>286</v>
      </c>
      <c r="D477" s="6" t="s">
        <v>1214</v>
      </c>
      <c r="E477" s="34" t="s">
        <v>1189</v>
      </c>
      <c r="F477" s="44" t="s">
        <v>554</v>
      </c>
      <c r="G477" s="44">
        <v>7</v>
      </c>
      <c r="H477" s="6"/>
    </row>
    <row r="478" spans="1:8" ht="12.75">
      <c r="A478" s="12"/>
      <c r="B478" s="6" t="s">
        <v>616</v>
      </c>
      <c r="C478" s="43" t="s">
        <v>286</v>
      </c>
      <c r="D478" s="6"/>
      <c r="E478" s="34"/>
      <c r="F478" s="12"/>
      <c r="G478" s="6"/>
      <c r="H478" s="6"/>
    </row>
    <row r="479" spans="1:8" ht="12.75">
      <c r="A479" s="12"/>
      <c r="B479" s="6" t="s">
        <v>967</v>
      </c>
      <c r="C479" s="43" t="s">
        <v>415</v>
      </c>
      <c r="D479" s="6"/>
      <c r="E479" s="34"/>
      <c r="F479" s="12"/>
      <c r="G479" s="6"/>
      <c r="H479" s="6"/>
    </row>
    <row r="480" spans="1:8" ht="12.75">
      <c r="A480" s="12"/>
      <c r="B480" s="6" t="s">
        <v>644</v>
      </c>
      <c r="C480" s="43" t="s">
        <v>268</v>
      </c>
      <c r="D480" s="6"/>
      <c r="E480" s="34"/>
      <c r="F480" s="12"/>
      <c r="G480" s="6"/>
      <c r="H480" s="6"/>
    </row>
    <row r="481" spans="1:8" ht="12.75">
      <c r="A481" s="12">
        <v>2</v>
      </c>
      <c r="B481" s="6" t="s">
        <v>862</v>
      </c>
      <c r="C481" s="43" t="s">
        <v>1266</v>
      </c>
      <c r="D481" s="6" t="s">
        <v>1190</v>
      </c>
      <c r="E481" s="34" t="s">
        <v>1191</v>
      </c>
      <c r="F481" s="12"/>
      <c r="G481" s="44">
        <v>4</v>
      </c>
      <c r="H481" s="6"/>
    </row>
    <row r="482" spans="1:8" ht="12.75">
      <c r="A482" s="12"/>
      <c r="B482" s="6" t="s">
        <v>865</v>
      </c>
      <c r="C482" s="43" t="s">
        <v>640</v>
      </c>
      <c r="D482" s="6"/>
      <c r="E482" s="34"/>
      <c r="F482" s="12"/>
      <c r="G482" s="6"/>
      <c r="H482" s="6"/>
    </row>
    <row r="483" spans="1:8" ht="12.75">
      <c r="A483" s="12"/>
      <c r="B483" s="6" t="s">
        <v>807</v>
      </c>
      <c r="C483" s="43" t="s">
        <v>268</v>
      </c>
      <c r="D483" s="6"/>
      <c r="E483" s="34"/>
      <c r="F483" s="12"/>
      <c r="G483" s="6"/>
      <c r="H483" s="6"/>
    </row>
    <row r="484" spans="1:8" ht="12.75">
      <c r="A484" s="12"/>
      <c r="B484" s="6" t="s">
        <v>630</v>
      </c>
      <c r="C484" s="43" t="s">
        <v>268</v>
      </c>
      <c r="D484" s="6"/>
      <c r="E484" s="34"/>
      <c r="F484" s="12"/>
      <c r="G484" s="6"/>
      <c r="H484" s="6"/>
    </row>
    <row r="485" spans="1:8" ht="12.75">
      <c r="A485" s="12">
        <v>3</v>
      </c>
      <c r="B485" s="6" t="s">
        <v>627</v>
      </c>
      <c r="C485" s="43" t="s">
        <v>628</v>
      </c>
      <c r="D485" s="6" t="s">
        <v>1192</v>
      </c>
      <c r="E485" s="34" t="s">
        <v>1193</v>
      </c>
      <c r="F485" s="12"/>
      <c r="G485" s="44">
        <v>3</v>
      </c>
      <c r="H485" s="6"/>
    </row>
    <row r="486" spans="1:8" ht="12.75">
      <c r="A486" s="12"/>
      <c r="B486" s="6" t="s">
        <v>1123</v>
      </c>
      <c r="C486" s="43" t="s">
        <v>376</v>
      </c>
      <c r="D486" s="6"/>
      <c r="E486" s="34"/>
      <c r="F486" s="12"/>
      <c r="G486" s="6"/>
      <c r="H486" s="6"/>
    </row>
    <row r="487" spans="1:8" ht="12.75">
      <c r="A487" s="12"/>
      <c r="B487" s="6" t="s">
        <v>632</v>
      </c>
      <c r="C487" s="43" t="s">
        <v>633</v>
      </c>
      <c r="D487" s="6"/>
      <c r="E487" s="34"/>
      <c r="F487" s="6"/>
      <c r="G487" s="6"/>
      <c r="H487" s="6"/>
    </row>
    <row r="488" spans="1:8" ht="12.75">
      <c r="A488" s="12"/>
      <c r="B488" s="6" t="s">
        <v>892</v>
      </c>
      <c r="C488" s="43" t="s">
        <v>310</v>
      </c>
      <c r="D488" s="6"/>
      <c r="E488" s="34"/>
      <c r="F488" s="6"/>
      <c r="G488" s="6"/>
      <c r="H488" s="6"/>
    </row>
    <row r="489" spans="1:8" ht="12.75">
      <c r="A489" s="12">
        <v>4</v>
      </c>
      <c r="B489" s="6" t="s">
        <v>586</v>
      </c>
      <c r="C489" s="43" t="s">
        <v>609</v>
      </c>
      <c r="D489" s="6" t="s">
        <v>1194</v>
      </c>
      <c r="E489" s="34" t="s">
        <v>1195</v>
      </c>
      <c r="F489" s="6"/>
      <c r="G489" s="44">
        <v>2</v>
      </c>
      <c r="H489" s="6"/>
    </row>
    <row r="490" spans="1:8" ht="12.75">
      <c r="A490" s="12"/>
      <c r="B490" s="6" t="s">
        <v>779</v>
      </c>
      <c r="C490" s="43" t="s">
        <v>323</v>
      </c>
      <c r="D490" s="6"/>
      <c r="E490" s="42"/>
      <c r="F490" s="6"/>
      <c r="G490" s="6"/>
      <c r="H490" s="6"/>
    </row>
    <row r="491" spans="1:8" ht="12.75">
      <c r="A491" s="6"/>
      <c r="B491" s="6" t="s">
        <v>1002</v>
      </c>
      <c r="C491" s="43" t="s">
        <v>1196</v>
      </c>
      <c r="D491" s="6"/>
      <c r="E491" s="42"/>
      <c r="F491" s="6"/>
      <c r="G491" s="6"/>
      <c r="H491" s="6"/>
    </row>
    <row r="492" spans="1:8" ht="12.75">
      <c r="A492" s="6"/>
      <c r="B492" s="6" t="s">
        <v>867</v>
      </c>
      <c r="C492" s="43" t="s">
        <v>329</v>
      </c>
      <c r="D492" s="6"/>
      <c r="E492" s="42"/>
      <c r="F492" s="6"/>
      <c r="G492" s="6"/>
      <c r="H492" s="6"/>
    </row>
    <row r="493" spans="1:8" ht="12.75">
      <c r="A493" s="12">
        <v>5</v>
      </c>
      <c r="B493" s="6" t="s">
        <v>857</v>
      </c>
      <c r="C493" s="43" t="s">
        <v>1199</v>
      </c>
      <c r="D493" s="6" t="s">
        <v>1197</v>
      </c>
      <c r="E493" s="34" t="s">
        <v>1198</v>
      </c>
      <c r="F493" s="6"/>
      <c r="G493" s="6"/>
      <c r="H493" s="6"/>
    </row>
    <row r="494" spans="1:8" ht="12.75">
      <c r="A494" s="12"/>
      <c r="B494" s="6" t="s">
        <v>1131</v>
      </c>
      <c r="C494" s="43" t="s">
        <v>1073</v>
      </c>
      <c r="D494" s="6"/>
      <c r="E494" s="42"/>
      <c r="F494" s="6"/>
      <c r="G494" s="6"/>
      <c r="H494" s="6"/>
    </row>
    <row r="495" spans="1:8" ht="12.75">
      <c r="A495" s="6"/>
      <c r="B495" s="6" t="s">
        <v>1094</v>
      </c>
      <c r="C495" s="43" t="s">
        <v>1095</v>
      </c>
      <c r="D495" s="6"/>
      <c r="E495" s="42"/>
      <c r="F495" s="6"/>
      <c r="G495" s="6"/>
      <c r="H495" s="6"/>
    </row>
    <row r="496" spans="1:8" ht="12.75">
      <c r="A496" s="6"/>
      <c r="B496" s="6" t="s">
        <v>812</v>
      </c>
      <c r="C496" s="43" t="s">
        <v>813</v>
      </c>
      <c r="D496" s="6"/>
      <c r="E496" s="42"/>
      <c r="F496" s="6"/>
      <c r="G496" s="6"/>
      <c r="H496" s="6"/>
    </row>
    <row r="497" spans="1:8" ht="12.75">
      <c r="A497" s="12" t="s">
        <v>572</v>
      </c>
      <c r="B497" s="6" t="s">
        <v>763</v>
      </c>
      <c r="C497" s="43" t="s">
        <v>858</v>
      </c>
      <c r="D497" s="6" t="s">
        <v>1200</v>
      </c>
      <c r="E497" s="34" t="s">
        <v>546</v>
      </c>
      <c r="F497" s="6"/>
      <c r="G497" s="6"/>
      <c r="H497" s="6"/>
    </row>
    <row r="498" spans="1:8" ht="12.75">
      <c r="A498" s="12"/>
      <c r="B498" s="6" t="s">
        <v>980</v>
      </c>
      <c r="C498" s="43" t="s">
        <v>1263</v>
      </c>
      <c r="D498" s="6"/>
      <c r="E498" s="42"/>
      <c r="F498" s="6"/>
      <c r="G498" s="6"/>
      <c r="H498" s="6"/>
    </row>
    <row r="499" spans="1:8" ht="12.75">
      <c r="A499" s="6"/>
      <c r="B499" s="6" t="s">
        <v>761</v>
      </c>
      <c r="C499" s="43" t="s">
        <v>1258</v>
      </c>
      <c r="D499" s="6"/>
      <c r="E499" s="42"/>
      <c r="F499" s="6"/>
      <c r="G499" s="6"/>
      <c r="H499" s="6"/>
    </row>
    <row r="500" spans="1:8" ht="12.75">
      <c r="A500" s="6"/>
      <c r="B500" s="6" t="s">
        <v>1036</v>
      </c>
      <c r="C500" s="43" t="s">
        <v>1265</v>
      </c>
      <c r="D500" s="6"/>
      <c r="E500" s="42"/>
      <c r="F500" s="6"/>
      <c r="G500" s="6"/>
      <c r="H500" s="6"/>
    </row>
    <row r="501" spans="1:8" ht="12.75">
      <c r="A501" s="12"/>
      <c r="B501" s="6"/>
      <c r="C501" s="43"/>
      <c r="D501" s="6"/>
      <c r="E501" s="34"/>
      <c r="F501" s="6"/>
      <c r="G501" s="6"/>
      <c r="H501" s="6"/>
    </row>
    <row r="502" spans="1:8" ht="12.75">
      <c r="A502" s="45" t="s">
        <v>604</v>
      </c>
      <c r="B502" s="45"/>
      <c r="C502" s="6"/>
      <c r="D502" s="6"/>
      <c r="E502" s="40"/>
      <c r="F502" s="12"/>
      <c r="G502" s="6"/>
      <c r="H502" s="6"/>
    </row>
    <row r="503" spans="1:8" ht="12.75">
      <c r="A503" s="47" t="s">
        <v>562</v>
      </c>
      <c r="B503" s="45"/>
      <c r="C503" s="6" t="s">
        <v>59</v>
      </c>
      <c r="D503" s="6" t="s">
        <v>59</v>
      </c>
      <c r="E503" s="40"/>
      <c r="F503" s="12"/>
      <c r="G503" s="6"/>
      <c r="H503" s="6"/>
    </row>
    <row r="504" spans="1:8" ht="12.75">
      <c r="A504" s="12">
        <v>1</v>
      </c>
      <c r="B504" s="6" t="s">
        <v>782</v>
      </c>
      <c r="C504" s="43" t="s">
        <v>268</v>
      </c>
      <c r="D504" s="6" t="s">
        <v>1180</v>
      </c>
      <c r="E504" s="34" t="s">
        <v>1181</v>
      </c>
      <c r="F504" t="s">
        <v>554</v>
      </c>
      <c r="G504" s="44">
        <v>5</v>
      </c>
      <c r="H504" s="6"/>
    </row>
    <row r="505" spans="1:8" ht="12.75">
      <c r="A505" s="12"/>
      <c r="B505" s="6" t="s">
        <v>776</v>
      </c>
      <c r="C505" s="43" t="s">
        <v>1257</v>
      </c>
      <c r="D505" s="6"/>
      <c r="E505" s="34"/>
      <c r="G505" s="44"/>
      <c r="H505" s="6"/>
    </row>
    <row r="506" spans="1:8" ht="12.75">
      <c r="A506" s="12"/>
      <c r="B506" s="6" t="s">
        <v>778</v>
      </c>
      <c r="C506" s="43" t="s">
        <v>268</v>
      </c>
      <c r="D506" s="6"/>
      <c r="E506" s="34"/>
      <c r="G506" s="44"/>
      <c r="H506" s="6"/>
    </row>
    <row r="507" spans="1:8" ht="12.75">
      <c r="A507" s="12"/>
      <c r="B507" s="6" t="s">
        <v>652</v>
      </c>
      <c r="C507" s="43" t="s">
        <v>1273</v>
      </c>
      <c r="D507" s="6"/>
      <c r="E507" s="34"/>
      <c r="G507" s="44"/>
      <c r="H507" s="6"/>
    </row>
    <row r="508" spans="1:8" ht="12.75">
      <c r="A508" s="12">
        <v>2</v>
      </c>
      <c r="B508" s="6" t="s">
        <v>958</v>
      </c>
      <c r="C508" s="43" t="s">
        <v>959</v>
      </c>
      <c r="D508" s="6" t="s">
        <v>1212</v>
      </c>
      <c r="E508" s="34" t="s">
        <v>1182</v>
      </c>
      <c r="G508" s="44">
        <v>1</v>
      </c>
      <c r="H508" s="6"/>
    </row>
    <row r="509" spans="1:8" ht="12.75">
      <c r="A509" s="12"/>
      <c r="B509" s="6" t="s">
        <v>648</v>
      </c>
      <c r="C509" s="43" t="s">
        <v>649</v>
      </c>
      <c r="D509" s="6"/>
      <c r="E509" s="34"/>
      <c r="G509" s="44"/>
      <c r="H509" s="6"/>
    </row>
    <row r="510" spans="1:8" ht="12.75">
      <c r="A510" s="12"/>
      <c r="B510" s="6" t="s">
        <v>732</v>
      </c>
      <c r="C510" s="43" t="s">
        <v>733</v>
      </c>
      <c r="D510" s="6"/>
      <c r="E510" s="34"/>
      <c r="G510" s="44"/>
      <c r="H510" s="6"/>
    </row>
    <row r="511" spans="1:8" ht="12.75">
      <c r="A511" s="12"/>
      <c r="B511" s="6" t="s">
        <v>656</v>
      </c>
      <c r="C511" s="43" t="s">
        <v>657</v>
      </c>
      <c r="D511" s="6"/>
      <c r="E511" s="34"/>
      <c r="G511" s="44"/>
      <c r="H511" s="6"/>
    </row>
    <row r="512" spans="1:8" ht="12.75">
      <c r="A512" s="12">
        <v>3</v>
      </c>
      <c r="B512" s="6" t="s">
        <v>1104</v>
      </c>
      <c r="C512" s="43" t="s">
        <v>286</v>
      </c>
      <c r="D512" s="6" t="s">
        <v>1215</v>
      </c>
      <c r="E512" s="34" t="s">
        <v>1183</v>
      </c>
      <c r="G512" s="44"/>
      <c r="H512" s="6"/>
    </row>
    <row r="513" spans="1:8" ht="12.75">
      <c r="A513" s="12"/>
      <c r="B513" s="6" t="s">
        <v>1184</v>
      </c>
      <c r="C513" s="43" t="s">
        <v>258</v>
      </c>
      <c r="D513" s="6"/>
      <c r="E513" s="34"/>
      <c r="G513" s="44"/>
      <c r="H513" s="6"/>
    </row>
    <row r="514" spans="1:8" ht="12.75">
      <c r="A514" s="12"/>
      <c r="B514" s="6" t="s">
        <v>933</v>
      </c>
      <c r="C514" s="43" t="s">
        <v>415</v>
      </c>
      <c r="D514" s="6"/>
      <c r="E514" s="34"/>
      <c r="G514" s="44"/>
      <c r="H514" s="6"/>
    </row>
    <row r="515" spans="1:8" ht="12.75">
      <c r="A515" s="12"/>
      <c r="B515" s="6" t="s">
        <v>1185</v>
      </c>
      <c r="C515" s="43" t="s">
        <v>286</v>
      </c>
      <c r="D515" s="6"/>
      <c r="E515" s="34"/>
      <c r="G515" s="44"/>
      <c r="H515" s="6"/>
    </row>
    <row r="516" spans="1:8" ht="12.75">
      <c r="A516" s="12">
        <v>4</v>
      </c>
      <c r="B516" s="6" t="s">
        <v>1103</v>
      </c>
      <c r="C516" s="43" t="s">
        <v>415</v>
      </c>
      <c r="D516" s="6" t="s">
        <v>1186</v>
      </c>
      <c r="E516" s="34" t="s">
        <v>1071</v>
      </c>
      <c r="G516" s="44"/>
      <c r="H516" s="6"/>
    </row>
    <row r="517" spans="1:8" ht="12.75">
      <c r="A517" s="12"/>
      <c r="B517" s="6" t="s">
        <v>715</v>
      </c>
      <c r="C517" s="43" t="s">
        <v>286</v>
      </c>
      <c r="D517" s="6"/>
      <c r="E517" s="34"/>
      <c r="F517" s="12"/>
      <c r="G517" s="6"/>
      <c r="H517" s="6"/>
    </row>
    <row r="518" spans="1:8" ht="12.75">
      <c r="A518" s="12"/>
      <c r="B518" s="6" t="s">
        <v>1187</v>
      </c>
      <c r="C518" s="43" t="s">
        <v>258</v>
      </c>
      <c r="D518" s="6"/>
      <c r="E518" s="34"/>
      <c r="F518" s="12"/>
      <c r="G518" s="6"/>
      <c r="H518" s="6"/>
    </row>
    <row r="519" spans="1:8" ht="12.75">
      <c r="A519" s="12"/>
      <c r="B519" s="6" t="s">
        <v>820</v>
      </c>
      <c r="C519" s="43" t="s">
        <v>415</v>
      </c>
      <c r="D519" s="6"/>
      <c r="E519" s="34"/>
      <c r="F519" s="12"/>
      <c r="G519" s="6"/>
      <c r="H519" s="6"/>
    </row>
    <row r="520" spans="1:8" ht="12.75">
      <c r="A520" s="12"/>
      <c r="B520" s="6"/>
      <c r="C520" s="43"/>
      <c r="D520" s="6"/>
      <c r="E520" s="34"/>
      <c r="F520" s="6"/>
      <c r="G520" s="6"/>
      <c r="H520" s="6"/>
    </row>
    <row r="521" spans="1:8" ht="12.75">
      <c r="A521" s="45" t="s">
        <v>604</v>
      </c>
      <c r="B521" s="45"/>
      <c r="C521" s="46"/>
      <c r="D521" s="6"/>
      <c r="E521" s="40"/>
      <c r="F521" s="6"/>
      <c r="G521" s="6"/>
      <c r="H521" s="6"/>
    </row>
    <row r="522" spans="1:8" ht="12.75">
      <c r="A522" s="47" t="s">
        <v>1188</v>
      </c>
      <c r="B522" s="45"/>
      <c r="C522" s="46"/>
      <c r="D522" s="6"/>
      <c r="E522" s="40"/>
      <c r="F522" s="6"/>
      <c r="G522" s="6"/>
      <c r="H522" s="6"/>
    </row>
    <row r="523" spans="1:8" ht="12.75">
      <c r="A523" s="12">
        <v>1</v>
      </c>
      <c r="B523" s="6" t="s">
        <v>1026</v>
      </c>
      <c r="C523" s="43" t="s">
        <v>268</v>
      </c>
      <c r="D523" s="6" t="s">
        <v>1218</v>
      </c>
      <c r="E523" s="34" t="s">
        <v>1169</v>
      </c>
      <c r="F523" t="s">
        <v>554</v>
      </c>
      <c r="G523" s="44"/>
      <c r="H523" s="6"/>
    </row>
    <row r="524" spans="1:8" ht="12.75">
      <c r="A524" s="12"/>
      <c r="B524" s="6" t="s">
        <v>719</v>
      </c>
      <c r="C524" s="43" t="s">
        <v>268</v>
      </c>
      <c r="D524" s="6"/>
      <c r="E524" s="34"/>
      <c r="G524" s="44"/>
      <c r="H524" s="6"/>
    </row>
    <row r="525" spans="1:8" ht="12.75">
      <c r="A525" s="12"/>
      <c r="B525" s="6" t="s">
        <v>786</v>
      </c>
      <c r="C525" s="43" t="s">
        <v>268</v>
      </c>
      <c r="D525" s="6"/>
      <c r="E525" s="34"/>
      <c r="G525" s="44"/>
      <c r="H525" s="6"/>
    </row>
    <row r="526" spans="1:8" ht="12.75">
      <c r="A526" s="12"/>
      <c r="B526" s="6" t="s">
        <v>848</v>
      </c>
      <c r="C526" s="43" t="s">
        <v>268</v>
      </c>
      <c r="D526" s="6"/>
      <c r="E526" s="34"/>
      <c r="G526" s="44"/>
      <c r="H526" s="6"/>
    </row>
    <row r="527" spans="1:8" ht="12.75">
      <c r="A527" s="12">
        <v>2</v>
      </c>
      <c r="B527" s="6" t="s">
        <v>768</v>
      </c>
      <c r="C527" s="43" t="s">
        <v>769</v>
      </c>
      <c r="D527" s="6" t="s">
        <v>1217</v>
      </c>
      <c r="E527" s="34" t="s">
        <v>1170</v>
      </c>
      <c r="G527" s="44"/>
      <c r="H527" s="6"/>
    </row>
    <row r="528" spans="1:8" ht="12.75">
      <c r="A528" s="12"/>
      <c r="B528" s="6" t="s">
        <v>877</v>
      </c>
      <c r="C528" s="43" t="s">
        <v>302</v>
      </c>
      <c r="D528" s="6"/>
      <c r="E528" s="34"/>
      <c r="G528" s="44"/>
      <c r="H528" s="6"/>
    </row>
    <row r="529" spans="1:8" ht="12.75">
      <c r="A529" s="12"/>
      <c r="B529" s="6" t="s">
        <v>726</v>
      </c>
      <c r="C529" s="43" t="s">
        <v>727</v>
      </c>
      <c r="D529" s="6"/>
      <c r="E529" s="34"/>
      <c r="G529" s="44"/>
      <c r="H529" s="6"/>
    </row>
    <row r="530" spans="1:8" ht="12.75">
      <c r="A530" s="12"/>
      <c r="B530" s="6" t="s">
        <v>949</v>
      </c>
      <c r="C530" s="43" t="s">
        <v>950</v>
      </c>
      <c r="D530" s="6"/>
      <c r="E530" s="34"/>
      <c r="G530" s="44"/>
      <c r="H530" s="6"/>
    </row>
    <row r="531" spans="1:8" ht="12.75">
      <c r="A531" s="12">
        <v>3</v>
      </c>
      <c r="B531" s="6" t="s">
        <v>1172</v>
      </c>
      <c r="C531" s="43" t="s">
        <v>1173</v>
      </c>
      <c r="D531" s="6" t="s">
        <v>1213</v>
      </c>
      <c r="E531" s="34" t="s">
        <v>1171</v>
      </c>
      <c r="G531" s="44"/>
      <c r="H531" s="6"/>
    </row>
    <row r="532" spans="1:8" ht="12.75">
      <c r="A532" s="12"/>
      <c r="B532" s="6" t="s">
        <v>1174</v>
      </c>
      <c r="C532" s="43" t="s">
        <v>1175</v>
      </c>
      <c r="D532" s="6"/>
      <c r="E532" s="34"/>
      <c r="G532" s="44"/>
      <c r="H532" s="6"/>
    </row>
    <row r="533" spans="1:8" ht="12.75">
      <c r="A533" s="12"/>
      <c r="B533" s="6" t="s">
        <v>1176</v>
      </c>
      <c r="C533" s="43" t="s">
        <v>1177</v>
      </c>
      <c r="D533" s="6"/>
      <c r="E533" s="34"/>
      <c r="G533" s="44"/>
      <c r="H533" s="6"/>
    </row>
    <row r="534" spans="1:8" ht="12.75">
      <c r="A534" s="12"/>
      <c r="B534" s="6" t="s">
        <v>1178</v>
      </c>
      <c r="C534" s="43" t="s">
        <v>1179</v>
      </c>
      <c r="D534" s="6"/>
      <c r="E534" s="34"/>
      <c r="G534" s="44"/>
      <c r="H534" s="6"/>
    </row>
    <row r="535" spans="1:8" ht="12.75">
      <c r="A535" s="12" t="s">
        <v>572</v>
      </c>
      <c r="B535" s="6" t="s">
        <v>661</v>
      </c>
      <c r="C535" s="43" t="s">
        <v>662</v>
      </c>
      <c r="D535" s="6" t="s">
        <v>1216</v>
      </c>
      <c r="E535" s="34" t="s">
        <v>114</v>
      </c>
      <c r="G535" s="44"/>
      <c r="H535" s="6"/>
    </row>
    <row r="536" spans="1:8" ht="12.75">
      <c r="A536" s="12"/>
      <c r="B536" s="6" t="s">
        <v>1022</v>
      </c>
      <c r="C536" s="43" t="s">
        <v>1023</v>
      </c>
      <c r="D536" s="6"/>
      <c r="E536" s="34"/>
      <c r="G536" s="44"/>
      <c r="H536" s="6"/>
    </row>
    <row r="537" spans="1:8" ht="12.75">
      <c r="A537" s="12"/>
      <c r="B537" s="6" t="s">
        <v>1008</v>
      </c>
      <c r="C537" s="43" t="s">
        <v>1009</v>
      </c>
      <c r="D537" s="6"/>
      <c r="E537" s="34"/>
      <c r="G537" s="44"/>
      <c r="H537" s="6"/>
    </row>
    <row r="538" spans="1:8" ht="12.75">
      <c r="A538" s="12"/>
      <c r="B538" s="6" t="s">
        <v>1128</v>
      </c>
      <c r="C538" s="43" t="s">
        <v>1129</v>
      </c>
      <c r="D538" s="6"/>
      <c r="E538" s="34"/>
      <c r="G538" s="44"/>
      <c r="H538" s="6"/>
    </row>
    <row r="539" spans="1:8" ht="12.75">
      <c r="A539" s="6"/>
      <c r="B539" s="6"/>
      <c r="C539" s="6"/>
      <c r="D539" s="6"/>
      <c r="E539" s="40"/>
      <c r="F539" s="12"/>
      <c r="G539" s="6"/>
      <c r="H539" s="6"/>
    </row>
    <row r="540" spans="1:8" ht="12.75">
      <c r="A540" s="45" t="s">
        <v>605</v>
      </c>
      <c r="B540" s="45"/>
      <c r="C540" s="6"/>
      <c r="D540" s="6"/>
      <c r="E540" s="40"/>
      <c r="F540" s="6"/>
      <c r="G540" s="6"/>
      <c r="H540" s="6"/>
    </row>
    <row r="541" spans="1:8" ht="12.75">
      <c r="A541" s="47" t="s">
        <v>560</v>
      </c>
      <c r="B541" s="45"/>
      <c r="C541" s="6"/>
      <c r="D541" s="6"/>
      <c r="E541" s="40"/>
      <c r="F541" s="6"/>
      <c r="G541" s="6"/>
      <c r="H541" s="6"/>
    </row>
    <row r="542" spans="1:8" ht="12.75">
      <c r="A542" s="12">
        <v>1</v>
      </c>
      <c r="B542" s="6" t="s">
        <v>773</v>
      </c>
      <c r="C542" s="43" t="s">
        <v>970</v>
      </c>
      <c r="D542" s="6" t="s">
        <v>573</v>
      </c>
      <c r="E542" s="34" t="s">
        <v>1221</v>
      </c>
      <c r="F542" t="s">
        <v>558</v>
      </c>
      <c r="G542" s="44">
        <v>11</v>
      </c>
      <c r="H542" s="6"/>
    </row>
    <row r="543" spans="1:8" ht="12.75">
      <c r="A543" s="12"/>
      <c r="B543" s="6" t="s">
        <v>732</v>
      </c>
      <c r="C543" s="43" t="s">
        <v>733</v>
      </c>
      <c r="D543" s="6"/>
      <c r="E543" s="34"/>
      <c r="G543" s="44"/>
      <c r="H543" s="6"/>
    </row>
    <row r="544" spans="1:8" ht="12.75">
      <c r="A544" s="12"/>
      <c r="B544" s="6" t="s">
        <v>721</v>
      </c>
      <c r="C544" s="43" t="s">
        <v>722</v>
      </c>
      <c r="D544" s="6"/>
      <c r="E544" s="34"/>
      <c r="G544" s="44"/>
      <c r="H544" s="6"/>
    </row>
    <row r="545" spans="1:8" ht="12.75">
      <c r="A545" s="12"/>
      <c r="B545" s="6" t="s">
        <v>642</v>
      </c>
      <c r="C545" s="43" t="s">
        <v>643</v>
      </c>
      <c r="D545" s="6"/>
      <c r="E545" s="34"/>
      <c r="G545" s="44"/>
      <c r="H545" s="6"/>
    </row>
    <row r="546" spans="1:8" ht="12.75">
      <c r="A546" s="12">
        <v>2</v>
      </c>
      <c r="B546" s="6" t="s">
        <v>766</v>
      </c>
      <c r="C546" s="43" t="s">
        <v>347</v>
      </c>
      <c r="D546" s="6" t="s">
        <v>1205</v>
      </c>
      <c r="E546" s="34" t="s">
        <v>1222</v>
      </c>
      <c r="G546" s="44">
        <v>9</v>
      </c>
      <c r="H546" s="6"/>
    </row>
    <row r="547" spans="1:8" ht="12.75">
      <c r="A547" s="12"/>
      <c r="B547" s="6" t="s">
        <v>639</v>
      </c>
      <c r="C547" s="43" t="s">
        <v>640</v>
      </c>
      <c r="D547" s="6"/>
      <c r="E547" s="34"/>
      <c r="G547" s="44"/>
      <c r="H547" s="6"/>
    </row>
    <row r="548" spans="1:8" ht="12.75">
      <c r="A548" s="12"/>
      <c r="B548" s="6" t="s">
        <v>892</v>
      </c>
      <c r="C548" s="43" t="s">
        <v>310</v>
      </c>
      <c r="D548" s="6"/>
      <c r="E548" s="34"/>
      <c r="G548" s="44"/>
      <c r="H548" s="6"/>
    </row>
    <row r="549" spans="1:8" ht="12.75">
      <c r="A549" s="12"/>
      <c r="B549" s="6" t="s">
        <v>905</v>
      </c>
      <c r="C549" s="43" t="s">
        <v>906</v>
      </c>
      <c r="D549" s="6"/>
      <c r="E549" s="34"/>
      <c r="G549" s="44"/>
      <c r="H549" s="6"/>
    </row>
    <row r="550" spans="1:8" ht="12.75">
      <c r="A550" s="12">
        <v>3</v>
      </c>
      <c r="B550" s="6" t="s">
        <v>664</v>
      </c>
      <c r="C550" s="43" t="s">
        <v>1274</v>
      </c>
      <c r="D550" s="6" t="s">
        <v>575</v>
      </c>
      <c r="E550" s="34" t="s">
        <v>1223</v>
      </c>
      <c r="G550" s="44">
        <v>8</v>
      </c>
      <c r="H550" s="6"/>
    </row>
    <row r="551" spans="1:8" ht="12.75">
      <c r="A551" s="12"/>
      <c r="B551" s="6" t="s">
        <v>763</v>
      </c>
      <c r="C551" s="43" t="s">
        <v>858</v>
      </c>
      <c r="D551" s="6"/>
      <c r="E551" s="34"/>
      <c r="G551" s="44"/>
      <c r="H551" s="6"/>
    </row>
    <row r="552" spans="1:8" ht="12.75">
      <c r="A552" s="12"/>
      <c r="B552" s="6" t="s">
        <v>764</v>
      </c>
      <c r="C552" s="43" t="s">
        <v>1261</v>
      </c>
      <c r="D552" s="6"/>
      <c r="E552" s="34"/>
      <c r="G552" s="44"/>
      <c r="H552" s="6"/>
    </row>
    <row r="553" spans="1:8" ht="12.75">
      <c r="A553" s="12"/>
      <c r="B553" s="6" t="s">
        <v>761</v>
      </c>
      <c r="C553" s="43" t="s">
        <v>1258</v>
      </c>
      <c r="D553" s="6"/>
      <c r="E553" s="34"/>
      <c r="G553" s="44"/>
      <c r="H553" s="6"/>
    </row>
    <row r="554" spans="1:8" ht="12.75">
      <c r="A554" s="12">
        <v>4</v>
      </c>
      <c r="B554" s="6" t="s">
        <v>962</v>
      </c>
      <c r="C554" s="43" t="s">
        <v>891</v>
      </c>
      <c r="D554" s="6" t="s">
        <v>1207</v>
      </c>
      <c r="E554" s="34" t="s">
        <v>1224</v>
      </c>
      <c r="G554" s="44">
        <v>7</v>
      </c>
      <c r="H554" s="6"/>
    </row>
    <row r="555" spans="1:8" ht="12.75">
      <c r="A555" s="12"/>
      <c r="B555" s="6" t="s">
        <v>838</v>
      </c>
      <c r="C555" s="43" t="s">
        <v>643</v>
      </c>
      <c r="D555" s="6"/>
      <c r="E555" s="34"/>
      <c r="G555" s="44"/>
      <c r="H555" s="6"/>
    </row>
    <row r="556" spans="1:8" ht="12.75">
      <c r="A556" s="12"/>
      <c r="B556" s="6" t="s">
        <v>826</v>
      </c>
      <c r="C556" s="43" t="s">
        <v>827</v>
      </c>
      <c r="D556" s="6"/>
      <c r="E556" s="34"/>
      <c r="G556" s="44"/>
      <c r="H556" s="6"/>
    </row>
    <row r="557" spans="1:8" ht="12.75">
      <c r="A557" s="12"/>
      <c r="B557" s="6" t="s">
        <v>771</v>
      </c>
      <c r="C557" s="43" t="s">
        <v>772</v>
      </c>
      <c r="D557" s="6"/>
      <c r="E557" s="34"/>
      <c r="G557" s="44"/>
      <c r="H557" s="6"/>
    </row>
    <row r="558" spans="1:8" ht="12.75">
      <c r="A558" s="12">
        <v>5</v>
      </c>
      <c r="B558" s="6" t="s">
        <v>1054</v>
      </c>
      <c r="C558" s="43" t="s">
        <v>1055</v>
      </c>
      <c r="D558" s="6" t="s">
        <v>1202</v>
      </c>
      <c r="E558" s="34" t="s">
        <v>1225</v>
      </c>
      <c r="G558" s="44">
        <v>5</v>
      </c>
      <c r="H558" s="6"/>
    </row>
    <row r="559" spans="1:8" ht="12.75">
      <c r="A559" s="12"/>
      <c r="B559" s="6" t="s">
        <v>613</v>
      </c>
      <c r="C559" s="43" t="s">
        <v>614</v>
      </c>
      <c r="D559" s="6"/>
      <c r="E559" s="34"/>
      <c r="F559" s="12"/>
      <c r="G559" s="6"/>
      <c r="H559" s="6"/>
    </row>
    <row r="560" spans="1:8" ht="12.75">
      <c r="A560" s="12"/>
      <c r="B560" s="6" t="s">
        <v>646</v>
      </c>
      <c r="C560" s="43" t="s">
        <v>332</v>
      </c>
      <c r="D560" s="6"/>
      <c r="E560" s="34"/>
      <c r="F560" s="12"/>
      <c r="G560" s="6"/>
      <c r="H560" s="6"/>
    </row>
    <row r="561" spans="1:8" ht="12.75">
      <c r="A561" s="12"/>
      <c r="B561" s="6" t="s">
        <v>795</v>
      </c>
      <c r="C561" s="43" t="s">
        <v>280</v>
      </c>
      <c r="D561" s="6"/>
      <c r="E561" s="34"/>
      <c r="F561" s="12"/>
      <c r="G561" s="6"/>
      <c r="H561" s="6"/>
    </row>
    <row r="562" spans="1:8" ht="12.75">
      <c r="A562" s="12">
        <v>6</v>
      </c>
      <c r="B562" s="6" t="s">
        <v>824</v>
      </c>
      <c r="C562" s="43" t="s">
        <v>415</v>
      </c>
      <c r="D562" s="6" t="s">
        <v>1209</v>
      </c>
      <c r="E562" s="34" t="s">
        <v>1226</v>
      </c>
      <c r="F562" s="6"/>
      <c r="G562" s="44">
        <v>1</v>
      </c>
      <c r="H562" s="6"/>
    </row>
    <row r="563" spans="1:8" ht="12.75">
      <c r="A563" s="6"/>
      <c r="B563" s="6" t="s">
        <v>911</v>
      </c>
      <c r="C563" s="43" t="s">
        <v>415</v>
      </c>
      <c r="D563" s="6"/>
      <c r="E563" s="43"/>
      <c r="F563" s="6"/>
      <c r="G563" s="6"/>
      <c r="H563" s="6"/>
    </row>
    <row r="564" spans="1:8" ht="12.75">
      <c r="A564" s="6"/>
      <c r="B564" s="6" t="s">
        <v>715</v>
      </c>
      <c r="C564" s="43" t="s">
        <v>286</v>
      </c>
      <c r="D564" s="6"/>
      <c r="E564" s="43"/>
      <c r="F564" s="6"/>
      <c r="G564" s="6"/>
      <c r="H564" s="6"/>
    </row>
    <row r="565" spans="1:8" ht="12.75">
      <c r="A565" s="6"/>
      <c r="B565" s="6" t="s">
        <v>820</v>
      </c>
      <c r="C565" s="43" t="s">
        <v>415</v>
      </c>
      <c r="D565" s="6"/>
      <c r="E565" s="43"/>
      <c r="F565" s="6"/>
      <c r="G565" s="6"/>
      <c r="H565" s="6"/>
    </row>
    <row r="566" spans="1:8" ht="12.75">
      <c r="A566" s="6"/>
      <c r="B566" s="6"/>
      <c r="C566" s="6"/>
      <c r="D566" s="6"/>
      <c r="E566" s="40"/>
      <c r="F566" s="6"/>
      <c r="G566" s="6"/>
      <c r="H566" s="6"/>
    </row>
    <row r="567" spans="1:8" ht="12.75">
      <c r="A567" s="45" t="s">
        <v>605</v>
      </c>
      <c r="B567" s="45"/>
      <c r="C567" s="6"/>
      <c r="D567" s="6"/>
      <c r="E567" s="40"/>
      <c r="F567" s="6"/>
      <c r="G567" s="6"/>
      <c r="H567" s="6"/>
    </row>
    <row r="568" spans="1:8" ht="12.75">
      <c r="A568" s="47" t="s">
        <v>561</v>
      </c>
      <c r="B568" s="45"/>
      <c r="C568" s="6"/>
      <c r="D568" s="6"/>
      <c r="E568" s="40"/>
      <c r="F568" s="6"/>
      <c r="G568" s="6"/>
      <c r="H568" s="6"/>
    </row>
    <row r="569" spans="1:8" ht="12.75">
      <c r="A569" s="12">
        <v>1</v>
      </c>
      <c r="B569" s="6" t="s">
        <v>717</v>
      </c>
      <c r="C569" s="43" t="s">
        <v>1259</v>
      </c>
      <c r="D569" s="6" t="s">
        <v>1200</v>
      </c>
      <c r="E569" s="34" t="s">
        <v>1227</v>
      </c>
      <c r="F569" t="s">
        <v>558</v>
      </c>
      <c r="G569" s="44">
        <v>6</v>
      </c>
      <c r="H569" s="6"/>
    </row>
    <row r="570" spans="1:8" ht="12.75">
      <c r="A570" s="12"/>
      <c r="B570" s="6" t="s">
        <v>818</v>
      </c>
      <c r="C570" s="43" t="s">
        <v>1252</v>
      </c>
      <c r="D570" s="6"/>
      <c r="E570" s="34"/>
      <c r="G570" s="44"/>
      <c r="H570" s="6"/>
    </row>
    <row r="571" spans="1:8" ht="12.75">
      <c r="A571" s="12"/>
      <c r="B571" s="6" t="s">
        <v>822</v>
      </c>
      <c r="C571" s="43" t="s">
        <v>1253</v>
      </c>
      <c r="D571" s="6"/>
      <c r="E571" s="34"/>
      <c r="G571" s="44"/>
      <c r="H571" s="6"/>
    </row>
    <row r="572" spans="1:8" ht="12.75">
      <c r="A572" s="12"/>
      <c r="B572" s="6" t="s">
        <v>900</v>
      </c>
      <c r="C572" s="43" t="s">
        <v>268</v>
      </c>
      <c r="D572" s="6"/>
      <c r="E572" s="34"/>
      <c r="G572" s="44"/>
      <c r="H572" s="6"/>
    </row>
    <row r="573" spans="1:8" ht="12.75">
      <c r="A573" s="12">
        <v>2</v>
      </c>
      <c r="B573" s="6" t="s">
        <v>782</v>
      </c>
      <c r="C573" s="43" t="s">
        <v>268</v>
      </c>
      <c r="D573" s="6" t="s">
        <v>1228</v>
      </c>
      <c r="E573" s="34" t="s">
        <v>1229</v>
      </c>
      <c r="G573" s="44">
        <v>4</v>
      </c>
      <c r="H573" s="6"/>
    </row>
    <row r="574" spans="1:8" ht="12.75">
      <c r="A574" s="12"/>
      <c r="B574" s="6" t="s">
        <v>776</v>
      </c>
      <c r="C574" s="43" t="s">
        <v>1257</v>
      </c>
      <c r="D574" s="6"/>
      <c r="E574" s="34"/>
      <c r="G574" s="44"/>
      <c r="H574" s="6"/>
    </row>
    <row r="575" spans="1:8" ht="12.75">
      <c r="A575" s="12"/>
      <c r="B575" s="6" t="s">
        <v>652</v>
      </c>
      <c r="C575" s="43" t="s">
        <v>1273</v>
      </c>
      <c r="D575" s="6"/>
      <c r="E575" s="34"/>
      <c r="G575" s="44"/>
      <c r="H575" s="6"/>
    </row>
    <row r="576" spans="1:8" ht="12.75">
      <c r="A576" s="12"/>
      <c r="B576" s="6" t="s">
        <v>786</v>
      </c>
      <c r="C576" s="43" t="s">
        <v>268</v>
      </c>
      <c r="D576" s="6"/>
      <c r="E576" s="34"/>
      <c r="G576" s="44"/>
      <c r="H576" s="6"/>
    </row>
    <row r="577" spans="1:8" ht="12.75">
      <c r="A577" s="12">
        <v>3</v>
      </c>
      <c r="B577" s="6" t="s">
        <v>778</v>
      </c>
      <c r="C577" s="43" t="s">
        <v>268</v>
      </c>
      <c r="D577" s="6" t="s">
        <v>1230</v>
      </c>
      <c r="E577" s="34" t="s">
        <v>1231</v>
      </c>
      <c r="G577" s="44"/>
      <c r="H577" s="6"/>
    </row>
    <row r="578" spans="1:8" ht="12.75">
      <c r="A578" s="12"/>
      <c r="B578" s="6" t="s">
        <v>630</v>
      </c>
      <c r="C578" s="43" t="s">
        <v>268</v>
      </c>
      <c r="D578" s="6"/>
      <c r="E578" s="34"/>
      <c r="F578" s="12"/>
      <c r="G578" s="6"/>
      <c r="H578" s="6"/>
    </row>
    <row r="579" spans="1:8" ht="12.75">
      <c r="A579" s="12"/>
      <c r="B579" s="6" t="s">
        <v>836</v>
      </c>
      <c r="C579" s="43" t="s">
        <v>1255</v>
      </c>
      <c r="D579" s="6"/>
      <c r="E579" s="34"/>
      <c r="F579" s="12"/>
      <c r="G579" s="6"/>
      <c r="H579" s="6"/>
    </row>
    <row r="580" spans="1:8" ht="12.75">
      <c r="A580" s="12"/>
      <c r="B580" s="6" t="s">
        <v>807</v>
      </c>
      <c r="C580" s="43" t="s">
        <v>268</v>
      </c>
      <c r="D580" s="6"/>
      <c r="E580" s="34"/>
      <c r="F580" s="12"/>
      <c r="G580" s="6"/>
      <c r="H580" s="6"/>
    </row>
    <row r="581" spans="1:8" ht="12.75">
      <c r="A581" s="12">
        <v>4</v>
      </c>
      <c r="B581" s="6" t="s">
        <v>853</v>
      </c>
      <c r="C581" s="43" t="s">
        <v>854</v>
      </c>
      <c r="D581" s="6" t="s">
        <v>1192</v>
      </c>
      <c r="E581" s="34" t="s">
        <v>1232</v>
      </c>
      <c r="F581" s="12"/>
      <c r="G581" s="6"/>
      <c r="H581" s="6"/>
    </row>
    <row r="582" spans="1:8" ht="12.75">
      <c r="A582" s="12"/>
      <c r="B582" s="6" t="s">
        <v>768</v>
      </c>
      <c r="C582" s="43" t="s">
        <v>769</v>
      </c>
      <c r="D582" s="6"/>
      <c r="E582" s="34"/>
      <c r="F582" s="12"/>
      <c r="G582" s="6"/>
      <c r="H582" s="6"/>
    </row>
    <row r="583" spans="1:8" ht="12.75">
      <c r="A583" s="12"/>
      <c r="B583" s="6" t="s">
        <v>831</v>
      </c>
      <c r="C583" s="43" t="s">
        <v>832</v>
      </c>
      <c r="D583" s="6"/>
      <c r="E583" s="34"/>
      <c r="F583" s="12"/>
      <c r="G583" s="6"/>
      <c r="H583" s="6"/>
    </row>
    <row r="584" spans="1:8" ht="12.75">
      <c r="A584" s="12"/>
      <c r="B584" s="6" t="s">
        <v>1123</v>
      </c>
      <c r="C584" s="43" t="s">
        <v>376</v>
      </c>
      <c r="D584" s="6"/>
      <c r="E584" s="34"/>
      <c r="F584" s="12"/>
      <c r="G584" s="6"/>
      <c r="H584" s="6"/>
    </row>
    <row r="585" spans="1:8" ht="12.75">
      <c r="A585" s="12">
        <v>5</v>
      </c>
      <c r="B585" s="6" t="s">
        <v>958</v>
      </c>
      <c r="C585" s="43" t="s">
        <v>959</v>
      </c>
      <c r="D585" s="6" t="s">
        <v>574</v>
      </c>
      <c r="E585" s="34" t="s">
        <v>1233</v>
      </c>
      <c r="F585" s="12"/>
      <c r="G585" s="6"/>
      <c r="H585" s="6"/>
    </row>
    <row r="586" spans="1:8" ht="12.75">
      <c r="A586" s="12"/>
      <c r="B586" s="6" t="s">
        <v>1176</v>
      </c>
      <c r="C586" s="43" t="s">
        <v>1235</v>
      </c>
      <c r="D586" s="6"/>
      <c r="E586" s="34"/>
      <c r="F586" s="12"/>
      <c r="G586" s="6"/>
      <c r="H586" s="6"/>
    </row>
    <row r="587" spans="1:8" ht="12.75">
      <c r="A587" s="12"/>
      <c r="B587" s="6" t="s">
        <v>656</v>
      </c>
      <c r="C587" s="43" t="s">
        <v>657</v>
      </c>
      <c r="D587" s="6"/>
      <c r="E587" s="34"/>
      <c r="F587" s="12"/>
      <c r="G587" s="6"/>
      <c r="H587" s="6"/>
    </row>
    <row r="588" spans="1:8" ht="12.75">
      <c r="A588" s="12"/>
      <c r="B588" s="6" t="s">
        <v>648</v>
      </c>
      <c r="C588" s="43" t="s">
        <v>649</v>
      </c>
      <c r="D588" s="6"/>
      <c r="E588" s="34"/>
      <c r="F588" s="12"/>
      <c r="G588" s="6"/>
      <c r="H588" s="6"/>
    </row>
    <row r="589" spans="1:8" s="1" customFormat="1" ht="12.75">
      <c r="A589" s="16">
        <v>6</v>
      </c>
      <c r="B589" s="64" t="s">
        <v>841</v>
      </c>
      <c r="C589" s="60" t="s">
        <v>839</v>
      </c>
      <c r="D589" s="13" t="s">
        <v>1194</v>
      </c>
      <c r="E589" s="61" t="s">
        <v>1234</v>
      </c>
      <c r="F589" s="16"/>
      <c r="G589" s="13"/>
      <c r="H589" s="13"/>
    </row>
    <row r="590" spans="1:8" s="1" customFormat="1" ht="12.75">
      <c r="A590" s="13"/>
      <c r="B590" s="64" t="s">
        <v>712</v>
      </c>
      <c r="C590" s="60" t="s">
        <v>713</v>
      </c>
      <c r="D590" s="13"/>
      <c r="E590" s="60"/>
      <c r="F590" s="16"/>
      <c r="G590" s="13"/>
      <c r="H590" s="13"/>
    </row>
    <row r="591" spans="1:8" s="1" customFormat="1" ht="12.75">
      <c r="A591" s="13"/>
      <c r="B591" s="64" t="s">
        <v>659</v>
      </c>
      <c r="C591" s="60" t="s">
        <v>1107</v>
      </c>
      <c r="D591" s="13"/>
      <c r="E591" s="60"/>
      <c r="F591" s="16"/>
      <c r="G591" s="13"/>
      <c r="H591" s="13"/>
    </row>
    <row r="592" spans="1:8" s="1" customFormat="1" ht="12.75">
      <c r="A592" s="13"/>
      <c r="B592" s="13" t="s">
        <v>586</v>
      </c>
      <c r="C592" s="60" t="s">
        <v>609</v>
      </c>
      <c r="D592" s="13"/>
      <c r="E592" s="60"/>
      <c r="F592" s="16"/>
      <c r="G592" s="13"/>
      <c r="H592" s="13"/>
    </row>
    <row r="593" spans="1:8" ht="12.75">
      <c r="A593" s="6"/>
      <c r="B593" s="6"/>
      <c r="C593" s="6"/>
      <c r="D593" s="6"/>
      <c r="E593" s="42"/>
      <c r="F593" s="12"/>
      <c r="G593" s="6"/>
      <c r="H593" s="6"/>
    </row>
    <row r="594" spans="1:8" ht="12.75">
      <c r="A594" s="45" t="s">
        <v>605</v>
      </c>
      <c r="B594" s="45"/>
      <c r="C594" s="6"/>
      <c r="D594" s="6"/>
      <c r="E594" s="40"/>
      <c r="F594" s="6"/>
      <c r="G594" s="6"/>
      <c r="H594" s="6"/>
    </row>
    <row r="595" spans="1:8" ht="12.75">
      <c r="A595" s="47" t="s">
        <v>562</v>
      </c>
      <c r="B595" s="45"/>
      <c r="C595" s="6" t="s">
        <v>59</v>
      </c>
      <c r="D595" s="6" t="s">
        <v>59</v>
      </c>
      <c r="E595" s="40"/>
      <c r="F595" s="6"/>
      <c r="G595" s="6"/>
      <c r="H595" s="6"/>
    </row>
    <row r="596" spans="1:8" ht="12.75">
      <c r="A596" s="12">
        <v>1</v>
      </c>
      <c r="B596" s="6" t="s">
        <v>834</v>
      </c>
      <c r="C596" s="43" t="s">
        <v>268</v>
      </c>
      <c r="D596" s="6" t="s">
        <v>1236</v>
      </c>
      <c r="E596" s="34" t="s">
        <v>1237</v>
      </c>
      <c r="F596" t="s">
        <v>558</v>
      </c>
      <c r="G596" s="44">
        <v>3</v>
      </c>
      <c r="H596" s="6"/>
    </row>
    <row r="597" spans="1:8" ht="12.75">
      <c r="A597" s="12"/>
      <c r="B597" s="6" t="s">
        <v>816</v>
      </c>
      <c r="C597" s="43" t="s">
        <v>1262</v>
      </c>
      <c r="D597" s="6"/>
      <c r="E597" s="34"/>
      <c r="G597" s="44"/>
      <c r="H597" s="6"/>
    </row>
    <row r="598" spans="1:8" ht="12.75">
      <c r="A598" s="12"/>
      <c r="B598" s="6" t="s">
        <v>1249</v>
      </c>
      <c r="C598" s="43" t="s">
        <v>268</v>
      </c>
      <c r="D598" s="6"/>
      <c r="E598" s="34"/>
      <c r="G598" s="44"/>
      <c r="H598" s="6"/>
    </row>
    <row r="599" spans="1:8" ht="12.75">
      <c r="A599" s="12"/>
      <c r="B599" s="6" t="s">
        <v>980</v>
      </c>
      <c r="C599" s="43" t="s">
        <v>1263</v>
      </c>
      <c r="D599" s="6"/>
      <c r="E599" s="34"/>
      <c r="G599" s="44"/>
      <c r="H599" s="6"/>
    </row>
    <row r="600" spans="1:8" ht="12.75">
      <c r="A600" s="12">
        <v>2</v>
      </c>
      <c r="B600" s="6" t="s">
        <v>908</v>
      </c>
      <c r="C600" s="43" t="s">
        <v>268</v>
      </c>
      <c r="D600" s="6" t="s">
        <v>617</v>
      </c>
      <c r="E600" s="34" t="s">
        <v>1238</v>
      </c>
      <c r="G600" s="44">
        <v>2</v>
      </c>
      <c r="H600" s="6"/>
    </row>
    <row r="601" spans="1:8" ht="12.75">
      <c r="A601" s="12"/>
      <c r="B601" s="6" t="s">
        <v>784</v>
      </c>
      <c r="C601" s="43" t="s">
        <v>286</v>
      </c>
      <c r="D601" s="6"/>
      <c r="E601" s="34"/>
      <c r="G601" s="44"/>
      <c r="H601" s="6"/>
    </row>
    <row r="602" spans="1:8" ht="12.75">
      <c r="A602" s="12"/>
      <c r="B602" s="6" t="s">
        <v>829</v>
      </c>
      <c r="C602" s="43" t="s">
        <v>268</v>
      </c>
      <c r="D602" s="6"/>
      <c r="E602" s="34"/>
      <c r="F602" s="12"/>
      <c r="G602" s="6"/>
      <c r="H602" s="6"/>
    </row>
    <row r="603" spans="1:8" ht="12.75">
      <c r="A603" s="12"/>
      <c r="B603" s="6" t="s">
        <v>846</v>
      </c>
      <c r="C603" s="43" t="s">
        <v>286</v>
      </c>
      <c r="D603" s="6"/>
      <c r="E603" s="34"/>
      <c r="F603" s="12"/>
      <c r="G603" s="6"/>
      <c r="H603" s="6"/>
    </row>
    <row r="604" spans="1:8" ht="12.75">
      <c r="A604" s="12">
        <v>3</v>
      </c>
      <c r="B604" s="6" t="s">
        <v>848</v>
      </c>
      <c r="C604" s="43" t="s">
        <v>268</v>
      </c>
      <c r="D604" s="6" t="s">
        <v>1218</v>
      </c>
      <c r="E604" s="34" t="s">
        <v>1239</v>
      </c>
      <c r="F604" s="12"/>
      <c r="G604" s="6"/>
      <c r="H604" s="6"/>
    </row>
    <row r="605" spans="1:8" ht="12.75">
      <c r="A605" s="12"/>
      <c r="B605" s="6" t="s">
        <v>1026</v>
      </c>
      <c r="C605" s="43" t="s">
        <v>268</v>
      </c>
      <c r="D605" s="6"/>
      <c r="E605" s="34"/>
      <c r="F605" s="12"/>
      <c r="G605" s="6"/>
      <c r="H605" s="6"/>
    </row>
    <row r="606" spans="1:8" ht="12.75">
      <c r="A606" s="12"/>
      <c r="B606" s="6" t="s">
        <v>742</v>
      </c>
      <c r="C606" s="43" t="s">
        <v>268</v>
      </c>
      <c r="D606" s="6"/>
      <c r="E606" s="34"/>
      <c r="F606" s="12"/>
      <c r="G606" s="6"/>
      <c r="H606" s="6"/>
    </row>
    <row r="607" spans="1:8" ht="12.75">
      <c r="A607" s="12"/>
      <c r="B607" s="6" t="s">
        <v>719</v>
      </c>
      <c r="C607" s="43" t="s">
        <v>268</v>
      </c>
      <c r="D607" s="6"/>
      <c r="E607" s="34"/>
      <c r="F607" s="12"/>
      <c r="G607" s="6"/>
      <c r="H607" s="6"/>
    </row>
    <row r="608" spans="1:8" ht="12.75">
      <c r="A608" s="12">
        <v>4</v>
      </c>
      <c r="B608" s="6" t="s">
        <v>661</v>
      </c>
      <c r="C608" s="43" t="s">
        <v>662</v>
      </c>
      <c r="D608" s="6" t="s">
        <v>1216</v>
      </c>
      <c r="E608" s="34" t="s">
        <v>1240</v>
      </c>
      <c r="F608" s="12"/>
      <c r="G608" s="6"/>
      <c r="H608" s="6"/>
    </row>
    <row r="609" spans="1:8" ht="12.75">
      <c r="A609" s="12"/>
      <c r="B609" s="6" t="s">
        <v>1002</v>
      </c>
      <c r="C609" s="43" t="s">
        <v>1003</v>
      </c>
      <c r="D609" s="6"/>
      <c r="E609" s="34"/>
      <c r="F609" s="12"/>
      <c r="G609" s="6"/>
      <c r="H609" s="6"/>
    </row>
    <row r="610" spans="1:8" ht="12.75">
      <c r="A610" s="12"/>
      <c r="B610" s="6" t="s">
        <v>690</v>
      </c>
      <c r="C610" s="43" t="s">
        <v>691</v>
      </c>
      <c r="D610" s="6"/>
      <c r="E610" s="34"/>
      <c r="F610" s="12"/>
      <c r="G610" s="6"/>
      <c r="H610" s="6"/>
    </row>
    <row r="611" spans="1:8" ht="12.75">
      <c r="A611" s="12"/>
      <c r="B611" s="6" t="s">
        <v>1022</v>
      </c>
      <c r="C611" s="43" t="s">
        <v>1023</v>
      </c>
      <c r="D611" s="6"/>
      <c r="E611" s="34"/>
      <c r="F611" s="12"/>
      <c r="G611" s="6"/>
      <c r="H611" s="6"/>
    </row>
    <row r="612" spans="1:8" ht="12.75">
      <c r="A612" s="12">
        <v>5</v>
      </c>
      <c r="B612" s="6" t="s">
        <v>1101</v>
      </c>
      <c r="C612" s="43" t="s">
        <v>1102</v>
      </c>
      <c r="D612" s="6" t="s">
        <v>1241</v>
      </c>
      <c r="E612" s="34" t="s">
        <v>1242</v>
      </c>
      <c r="F612" s="12"/>
      <c r="G612" s="6"/>
      <c r="H612" s="6"/>
    </row>
    <row r="613" spans="1:8" ht="12.75">
      <c r="A613" s="12"/>
      <c r="B613" s="6" t="s">
        <v>1178</v>
      </c>
      <c r="C613" s="43" t="s">
        <v>1179</v>
      </c>
      <c r="D613" s="6"/>
      <c r="E613" s="43"/>
      <c r="F613" s="12"/>
      <c r="G613" s="6"/>
      <c r="H613" s="6"/>
    </row>
    <row r="614" spans="1:8" ht="12.75">
      <c r="A614" s="12"/>
      <c r="B614" s="6" t="s">
        <v>1174</v>
      </c>
      <c r="C614" s="43" t="s">
        <v>1175</v>
      </c>
      <c r="D614" s="6"/>
      <c r="E614" s="43"/>
      <c r="F614" s="12"/>
      <c r="G614" s="6"/>
      <c r="H614" s="6"/>
    </row>
    <row r="615" spans="1:8" ht="12.75">
      <c r="A615" s="12"/>
      <c r="B615" s="6" t="s">
        <v>872</v>
      </c>
      <c r="C615" s="43" t="s">
        <v>873</v>
      </c>
      <c r="D615" s="6"/>
      <c r="E615" s="43"/>
      <c r="F615" s="12"/>
      <c r="G615" s="6"/>
      <c r="H615" s="6"/>
    </row>
    <row r="616" spans="1:8" ht="12.75">
      <c r="A616" s="12">
        <v>6</v>
      </c>
      <c r="B616" s="6" t="s">
        <v>724</v>
      </c>
      <c r="C616" s="43" t="s">
        <v>268</v>
      </c>
      <c r="D616" s="6" t="s">
        <v>1186</v>
      </c>
      <c r="E616" s="34" t="s">
        <v>1243</v>
      </c>
      <c r="F616" s="12"/>
      <c r="G616" s="6"/>
      <c r="H616" s="6"/>
    </row>
    <row r="617" spans="1:8" ht="12.75">
      <c r="A617" s="6"/>
      <c r="B617" s="6" t="s">
        <v>1187</v>
      </c>
      <c r="C617" s="43" t="s">
        <v>258</v>
      </c>
      <c r="D617" s="6"/>
      <c r="E617" s="43"/>
      <c r="F617" s="12"/>
      <c r="G617" s="6"/>
      <c r="H617" s="6"/>
    </row>
    <row r="618" spans="1:8" ht="12.75">
      <c r="A618" s="6"/>
      <c r="B618" s="6" t="s">
        <v>738</v>
      </c>
      <c r="C618" s="43" t="s">
        <v>258</v>
      </c>
      <c r="D618" s="6"/>
      <c r="E618" s="43"/>
      <c r="F618" s="12"/>
      <c r="G618" s="6"/>
      <c r="H618" s="6"/>
    </row>
    <row r="619" spans="1:8" ht="12.75">
      <c r="A619" s="6"/>
      <c r="B619" s="6" t="s">
        <v>706</v>
      </c>
      <c r="C619" s="43" t="s">
        <v>415</v>
      </c>
      <c r="D619" s="6"/>
      <c r="E619" s="43"/>
      <c r="F619" s="12"/>
      <c r="G619" s="6"/>
      <c r="H619" s="6"/>
    </row>
    <row r="620" spans="1:8" ht="12.75">
      <c r="A620" s="12"/>
      <c r="B620" s="6"/>
      <c r="C620" s="43"/>
      <c r="D620" s="6"/>
      <c r="E620" s="43"/>
      <c r="F620" s="12"/>
      <c r="G620" s="6"/>
      <c r="H620" s="6"/>
    </row>
    <row r="621" spans="1:8" ht="12.75">
      <c r="A621" s="45" t="s">
        <v>605</v>
      </c>
      <c r="B621" s="45"/>
      <c r="C621" s="6"/>
      <c r="D621" s="6"/>
      <c r="E621" s="40"/>
      <c r="F621" s="6"/>
      <c r="G621" s="6"/>
      <c r="H621" s="6"/>
    </row>
    <row r="622" spans="1:8" ht="12.75">
      <c r="A622" s="47" t="s">
        <v>1188</v>
      </c>
      <c r="B622" s="45"/>
      <c r="C622" s="6" t="s">
        <v>59</v>
      </c>
      <c r="D622" s="6" t="s">
        <v>59</v>
      </c>
      <c r="E622" s="40"/>
      <c r="F622" s="6"/>
      <c r="G622" s="6"/>
      <c r="H622" s="6"/>
    </row>
    <row r="623" spans="1:8" ht="12.75">
      <c r="A623" s="12">
        <v>1</v>
      </c>
      <c r="B623" s="6" t="s">
        <v>967</v>
      </c>
      <c r="C623" s="43" t="s">
        <v>415</v>
      </c>
      <c r="D623" s="6" t="s">
        <v>1215</v>
      </c>
      <c r="E623" s="34" t="s">
        <v>1244</v>
      </c>
      <c r="F623" t="s">
        <v>558</v>
      </c>
      <c r="G623" s="6"/>
      <c r="H623" s="6"/>
    </row>
    <row r="624" spans="1:8" ht="12.75">
      <c r="A624" s="12"/>
      <c r="B624" s="6" t="s">
        <v>616</v>
      </c>
      <c r="C624" s="43" t="s">
        <v>286</v>
      </c>
      <c r="D624" s="6"/>
      <c r="E624" s="34"/>
      <c r="G624" s="6"/>
      <c r="H624" s="6"/>
    </row>
    <row r="625" spans="1:8" ht="12.75">
      <c r="A625" s="12"/>
      <c r="B625" s="6" t="s">
        <v>1184</v>
      </c>
      <c r="C625" s="43" t="s">
        <v>258</v>
      </c>
      <c r="D625" s="6"/>
      <c r="E625" s="34"/>
      <c r="G625" s="6"/>
      <c r="H625" s="6"/>
    </row>
    <row r="626" spans="1:8" ht="12.75">
      <c r="A626" s="12"/>
      <c r="B626" s="6" t="s">
        <v>933</v>
      </c>
      <c r="C626" s="43" t="s">
        <v>415</v>
      </c>
      <c r="D626" s="6"/>
      <c r="E626" s="34"/>
      <c r="G626" s="6"/>
      <c r="H626" s="6"/>
    </row>
    <row r="627" spans="1:8" ht="12.75">
      <c r="A627" s="12">
        <v>2</v>
      </c>
      <c r="B627" s="6" t="s">
        <v>918</v>
      </c>
      <c r="C627" s="43" t="s">
        <v>919</v>
      </c>
      <c r="D627" s="6" t="s">
        <v>1247</v>
      </c>
      <c r="E627" s="34" t="s">
        <v>1245</v>
      </c>
      <c r="G627" s="6"/>
      <c r="H627" s="6"/>
    </row>
    <row r="628" spans="1:8" ht="12.75">
      <c r="A628" s="12"/>
      <c r="B628" s="6" t="s">
        <v>709</v>
      </c>
      <c r="C628" s="43" t="s">
        <v>1018</v>
      </c>
      <c r="D628" s="6"/>
      <c r="E628" s="34"/>
      <c r="G628" s="6"/>
      <c r="H628" s="6"/>
    </row>
    <row r="629" spans="1:8" ht="12.75">
      <c r="A629" s="12"/>
      <c r="B629" s="6" t="s">
        <v>735</v>
      </c>
      <c r="C629" s="43" t="s">
        <v>736</v>
      </c>
      <c r="D629" s="6"/>
      <c r="E629" s="34"/>
      <c r="F629" s="12"/>
      <c r="G629" s="6"/>
      <c r="H629" s="6"/>
    </row>
    <row r="630" spans="1:8" ht="12.75">
      <c r="A630" s="12"/>
      <c r="B630" s="6" t="s">
        <v>752</v>
      </c>
      <c r="C630" s="43" t="s">
        <v>753</v>
      </c>
      <c r="D630" s="6"/>
      <c r="E630" s="34"/>
      <c r="F630" s="12"/>
      <c r="G630" s="6"/>
      <c r="H630" s="6"/>
    </row>
    <row r="631" spans="1:8" ht="12.75">
      <c r="A631" s="12">
        <v>3</v>
      </c>
      <c r="B631" s="6" t="s">
        <v>1250</v>
      </c>
      <c r="C631" s="43" t="s">
        <v>727</v>
      </c>
      <c r="D631" s="6" t="s">
        <v>1217</v>
      </c>
      <c r="E631" s="34" t="s">
        <v>1246</v>
      </c>
      <c r="F631" s="12"/>
      <c r="G631" s="6"/>
      <c r="H631" s="6"/>
    </row>
    <row r="632" spans="1:8" ht="12.75">
      <c r="A632" s="12"/>
      <c r="B632" s="6" t="s">
        <v>877</v>
      </c>
      <c r="C632" s="43" t="s">
        <v>880</v>
      </c>
      <c r="D632" s="6"/>
      <c r="E632" s="34"/>
      <c r="F632" s="12"/>
      <c r="G632" s="6"/>
      <c r="H632" s="6"/>
    </row>
    <row r="633" spans="1:8" ht="12.75">
      <c r="A633" s="12"/>
      <c r="B633" s="6" t="s">
        <v>747</v>
      </c>
      <c r="C633" s="43" t="s">
        <v>748</v>
      </c>
      <c r="D633" s="6"/>
      <c r="E633" s="34"/>
      <c r="F633" s="12"/>
      <c r="G633" s="6"/>
      <c r="H633" s="6"/>
    </row>
    <row r="634" spans="1:8" ht="12.75">
      <c r="A634" s="12"/>
      <c r="B634" s="6" t="s">
        <v>632</v>
      </c>
      <c r="C634" s="43" t="s">
        <v>633</v>
      </c>
      <c r="D634" s="6"/>
      <c r="E634" s="34"/>
      <c r="F634" s="12"/>
      <c r="G634" s="6"/>
      <c r="H634" s="6"/>
    </row>
    <row r="635" spans="1:8" ht="12.75">
      <c r="A635" s="12">
        <v>4</v>
      </c>
      <c r="B635" s="6" t="s">
        <v>729</v>
      </c>
      <c r="C635" s="43" t="s">
        <v>730</v>
      </c>
      <c r="D635" s="6" t="s">
        <v>1197</v>
      </c>
      <c r="E635" s="34" t="s">
        <v>1248</v>
      </c>
      <c r="G635" s="6"/>
      <c r="H635" s="6"/>
    </row>
    <row r="636" spans="1:8" ht="12.75">
      <c r="A636" s="12"/>
      <c r="B636" s="6" t="s">
        <v>1251</v>
      </c>
      <c r="C636" s="43" t="s">
        <v>922</v>
      </c>
      <c r="D636" s="6"/>
      <c r="E636" s="34"/>
      <c r="G636" s="6"/>
      <c r="H636" s="6"/>
    </row>
    <row r="637" spans="1:8" ht="12.75">
      <c r="A637" s="12"/>
      <c r="B637" s="6" t="s">
        <v>693</v>
      </c>
      <c r="C637" s="43" t="s">
        <v>694</v>
      </c>
      <c r="D637" s="6"/>
      <c r="E637" s="34"/>
      <c r="F637" s="12"/>
      <c r="G637" s="6"/>
      <c r="H637" s="6"/>
    </row>
    <row r="638" spans="1:8" ht="12.75">
      <c r="A638" s="12"/>
      <c r="B638" s="6" t="s">
        <v>699</v>
      </c>
      <c r="C638" s="43" t="s">
        <v>700</v>
      </c>
      <c r="D638" s="6"/>
      <c r="E638" s="34"/>
      <c r="F638" s="12"/>
      <c r="G638" s="6"/>
      <c r="H638" s="6"/>
    </row>
    <row r="639" spans="1:8" ht="12.75">
      <c r="A639" s="12"/>
      <c r="B639" s="6"/>
      <c r="C639" s="43"/>
      <c r="D639" s="6"/>
      <c r="E639" s="34"/>
      <c r="F639" s="12"/>
      <c r="G639" s="6"/>
      <c r="H639" s="6"/>
    </row>
    <row r="640" spans="1:8" ht="12.75">
      <c r="A640" s="12"/>
      <c r="B640" s="6" t="s">
        <v>59</v>
      </c>
      <c r="C640" s="6" t="s">
        <v>59</v>
      </c>
      <c r="D640" s="6"/>
      <c r="E640" s="43"/>
      <c r="F640" s="12"/>
      <c r="G640" s="6"/>
      <c r="H640" s="6"/>
    </row>
    <row r="641" spans="1:5" ht="12.75">
      <c r="A641" s="56" t="s">
        <v>606</v>
      </c>
      <c r="B641" s="50"/>
      <c r="C641" s="50"/>
      <c r="D641" s="57"/>
      <c r="E641" s="42"/>
    </row>
    <row r="642" spans="1:5" ht="12.75">
      <c r="A642" s="12">
        <v>1</v>
      </c>
      <c r="B642" s="6" t="s">
        <v>169</v>
      </c>
      <c r="C642" s="58">
        <v>246</v>
      </c>
      <c r="D642" t="s">
        <v>576</v>
      </c>
      <c r="E642" s="39"/>
    </row>
    <row r="643" spans="1:5" ht="12.75">
      <c r="A643" s="12">
        <v>2</v>
      </c>
      <c r="B643" s="6" t="s">
        <v>611</v>
      </c>
      <c r="C643" s="58">
        <v>175.5</v>
      </c>
      <c r="E643" s="39"/>
    </row>
    <row r="644" spans="1:5" ht="12.75">
      <c r="A644" s="12">
        <v>3</v>
      </c>
      <c r="B644" s="13" t="s">
        <v>165</v>
      </c>
      <c r="C644" s="58">
        <v>136</v>
      </c>
      <c r="E644" s="39"/>
    </row>
    <row r="645" spans="1:5" ht="12.75">
      <c r="A645" s="55">
        <v>4</v>
      </c>
      <c r="B645" s="6" t="s">
        <v>620</v>
      </c>
      <c r="C645" s="58">
        <v>135</v>
      </c>
      <c r="E645" s="39"/>
    </row>
    <row r="646" spans="1:5" ht="12.75">
      <c r="A646" s="55">
        <v>5</v>
      </c>
      <c r="B646" s="6" t="s">
        <v>1219</v>
      </c>
      <c r="C646" s="58">
        <v>112</v>
      </c>
      <c r="E646" s="39"/>
    </row>
    <row r="647" spans="1:5" ht="12.75">
      <c r="A647" s="55">
        <v>6</v>
      </c>
      <c r="B647" s="6" t="s">
        <v>801</v>
      </c>
      <c r="C647" s="58">
        <v>99</v>
      </c>
      <c r="E647" s="39"/>
    </row>
    <row r="648" spans="1:5" ht="12.75">
      <c r="A648" s="55">
        <v>7</v>
      </c>
      <c r="B648" s="6" t="s">
        <v>1220</v>
      </c>
      <c r="C648" s="58">
        <v>83</v>
      </c>
      <c r="E648" s="39"/>
    </row>
    <row r="649" spans="1:5" ht="12.75">
      <c r="A649" s="55">
        <v>8</v>
      </c>
      <c r="B649" s="6" t="s">
        <v>617</v>
      </c>
      <c r="C649" s="58">
        <v>51.5</v>
      </c>
      <c r="E649" s="39"/>
    </row>
    <row r="650" spans="1:5" ht="12.75">
      <c r="A650" s="55">
        <v>9</v>
      </c>
      <c r="B650" s="6" t="s">
        <v>882</v>
      </c>
      <c r="C650" s="58">
        <v>26</v>
      </c>
      <c r="E650" s="39"/>
    </row>
    <row r="654" spans="1:5" ht="12.75">
      <c r="A654" t="s">
        <v>583</v>
      </c>
      <c r="E654" s="59"/>
    </row>
    <row r="655" ht="12.75">
      <c r="E655" s="59"/>
    </row>
    <row r="656" spans="1:5" ht="12.75">
      <c r="A656" t="s">
        <v>582</v>
      </c>
      <c r="E656" s="59"/>
    </row>
    <row r="657" ht="12.75">
      <c r="E657" s="59"/>
    </row>
    <row r="658" spans="1:5" ht="12.75">
      <c r="A658" t="s">
        <v>577</v>
      </c>
      <c r="E658" s="59"/>
    </row>
    <row r="659" spans="1:5" ht="12.75">
      <c r="A659" t="s">
        <v>578</v>
      </c>
      <c r="E659" s="59"/>
    </row>
    <row r="660" ht="12.75">
      <c r="E660" s="59"/>
    </row>
    <row r="661" ht="12.75">
      <c r="E661" s="59"/>
    </row>
    <row r="662" ht="12.75">
      <c r="E662" s="59"/>
    </row>
    <row r="663" spans="1:5" ht="12.75">
      <c r="A663" t="s">
        <v>579</v>
      </c>
      <c r="E663" s="59"/>
    </row>
    <row r="664" ht="12.75">
      <c r="E664" s="59"/>
    </row>
    <row r="665" ht="12.75">
      <c r="E665" s="59"/>
    </row>
    <row r="666" ht="12.75">
      <c r="E666" s="59"/>
    </row>
    <row r="667" spans="1:5" ht="12.75">
      <c r="A667" t="s">
        <v>580</v>
      </c>
      <c r="E667" s="59"/>
    </row>
    <row r="668" ht="12.75">
      <c r="E668" s="59"/>
    </row>
    <row r="669" ht="12.75">
      <c r="E669" s="59"/>
    </row>
    <row r="670" ht="12.75">
      <c r="E670" s="59"/>
    </row>
    <row r="671" spans="1:5" ht="12.75">
      <c r="A671" t="s">
        <v>607</v>
      </c>
      <c r="E671" s="59"/>
    </row>
    <row r="672" spans="1:5" ht="12.75">
      <c r="A672" t="s">
        <v>581</v>
      </c>
      <c r="E672" s="59"/>
    </row>
    <row r="673" ht="12.75">
      <c r="E673" s="39"/>
    </row>
    <row r="674" ht="12.75">
      <c r="E674" s="39"/>
    </row>
  </sheetData>
  <printOptions/>
  <pageMargins left="0.75" right="0.75" top="0.8" bottom="0.78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pavel</cp:lastModifiedBy>
  <cp:lastPrinted>2094-10-03T19:25:36Z</cp:lastPrinted>
  <dcterms:created xsi:type="dcterms:W3CDTF">2001-06-01T02:29:58Z</dcterms:created>
  <dcterms:modified xsi:type="dcterms:W3CDTF">2004-10-05T13:56:04Z</dcterms:modified>
  <cp:category/>
  <cp:version/>
  <cp:contentType/>
  <cp:contentStatus/>
</cp:coreProperties>
</file>